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640" activeTab="0"/>
  </bookViews>
  <sheets>
    <sheet name="Tab1" sheetId="1" r:id="rId1"/>
    <sheet name="Gra 1" sheetId="2" r:id="rId2"/>
    <sheet name="Tab2-6" sheetId="3" r:id="rId3"/>
    <sheet name="Tab3" sheetId="4" r:id="rId4"/>
    <sheet name="Gra 2" sheetId="5" r:id="rId5"/>
    <sheet name="Gra 3" sheetId="6" r:id="rId6"/>
    <sheet name="Tab4-5" sheetId="7" r:id="rId7"/>
    <sheet name="Encadrél1" sheetId="8" r:id="rId8"/>
    <sheet name="Enxcadré2" sheetId="9" r:id="rId9"/>
  </sheets>
  <externalReferences>
    <externalReference r:id="rId12"/>
    <externalReference r:id="rId13"/>
  </externalReferences>
  <definedNames>
    <definedName name="TT02">#REF!</definedName>
  </definedNames>
  <calcPr fullCalcOnLoad="1"/>
</workbook>
</file>

<file path=xl/sharedStrings.xml><?xml version="1.0" encoding="utf-8"?>
<sst xmlns="http://schemas.openxmlformats.org/spreadsheetml/2006/main" count="229" uniqueCount="171">
  <si>
    <t xml:space="preserve"> Entreprises </t>
  </si>
  <si>
    <t xml:space="preserve">OPCA </t>
  </si>
  <si>
    <t>Particuliers et stagiaires</t>
  </si>
  <si>
    <t>Fonds publics</t>
  </si>
  <si>
    <t>Autres</t>
  </si>
  <si>
    <t>2006</t>
  </si>
  <si>
    <t>2007</t>
  </si>
  <si>
    <t>2008</t>
  </si>
  <si>
    <t>2009</t>
  </si>
  <si>
    <t>Diplôme d'université et formations supérieures à  100 heures</t>
  </si>
  <si>
    <t xml:space="preserve"> Formations courtes </t>
  </si>
  <si>
    <t>Université inter-âges</t>
  </si>
  <si>
    <t xml:space="preserve"> </t>
  </si>
  <si>
    <t>Diplôme national, titres RNCP* et formations ingénieurs</t>
  </si>
  <si>
    <t>Source : MENJVA-MESR DEPP</t>
  </si>
  <si>
    <t>Diplôme national</t>
  </si>
  <si>
    <t>Diplôme d'université</t>
  </si>
  <si>
    <t>Formations culturelles</t>
  </si>
  <si>
    <t xml:space="preserve">Formations courtes </t>
  </si>
  <si>
    <t>Contrats de professionnalisation</t>
  </si>
  <si>
    <t>France métropolitaine + DOM, universités publiques</t>
  </si>
  <si>
    <t>France métropolitaine + DOM + Nouvelle-Calédonie + Polynésie française, universités publiques</t>
  </si>
  <si>
    <t>Types d'établissements</t>
  </si>
  <si>
    <t>Chiffre d'affaires (millions d'€)</t>
  </si>
  <si>
    <t>Stagiaires (milliers)</t>
  </si>
  <si>
    <t>Heures-stagiaires (millions)</t>
  </si>
  <si>
    <t>Durée (heures)</t>
  </si>
  <si>
    <t>Évolution 2008/2009 (en %)</t>
  </si>
  <si>
    <t>Universités ( IUT inclus), INP et UT</t>
  </si>
  <si>
    <t>4</t>
  </si>
  <si>
    <t>Grands établissements et écoles d'ingénieurs publiques</t>
  </si>
  <si>
    <t>9</t>
  </si>
  <si>
    <t>Sous-total</t>
  </si>
  <si>
    <t>13</t>
  </si>
  <si>
    <t>CNAM et centres régionaux associés</t>
  </si>
  <si>
    <t xml:space="preserve"> - 4</t>
  </si>
  <si>
    <t>Total</t>
  </si>
  <si>
    <t xml:space="preserve"> - 1</t>
  </si>
  <si>
    <t>Champ : France métropolitaine + DOM + Nouvelle-Calédonie + Polynésie française.</t>
  </si>
  <si>
    <r>
      <t>TABLEAU 1</t>
    </r>
    <r>
      <rPr>
        <b/>
        <sz val="9"/>
        <rFont val="Arial"/>
        <family val="2"/>
      </rPr>
      <t xml:space="preserve"> - Évolution de la formation continue dans l'enseignement supérieur entre 2008 et 2009</t>
    </r>
  </si>
  <si>
    <t>Types de publics en formation continue dans les universités (IUT inclus), INP et UT</t>
  </si>
  <si>
    <t>Évolution des stagiaires entre 2008 et 2009 (en %)</t>
  </si>
  <si>
    <t xml:space="preserve">Stagiaires </t>
  </si>
  <si>
    <t xml:space="preserve">Heures-stagiaires </t>
  </si>
  <si>
    <t>Durée moyenne de formation (en heures)</t>
  </si>
  <si>
    <t>Plan de formation de l'entreprise</t>
  </si>
  <si>
    <t>Congé individuel de formation</t>
  </si>
  <si>
    <t>Ensemble salariés</t>
  </si>
  <si>
    <t>Demandeurs d'emploi aidés</t>
  </si>
  <si>
    <t xml:space="preserve">Autres demandeurs d'emploi </t>
  </si>
  <si>
    <t xml:space="preserve">Ensemble demandeurs d'emploi </t>
  </si>
  <si>
    <t xml:space="preserve">Particuliers </t>
  </si>
  <si>
    <t>Particuliers : publics inter-âges</t>
  </si>
  <si>
    <t xml:space="preserve">Ensemble particuliers </t>
  </si>
  <si>
    <t xml:space="preserve">Autres (commerçants, prof. lib.)                                 </t>
  </si>
  <si>
    <t>Ensemble particuliers et autres</t>
  </si>
  <si>
    <t xml:space="preserve">Total        </t>
  </si>
  <si>
    <t>Champ : France métropolitaine + DOM + Nouvelle-Calédonie + Polynésie française, universités publiques.</t>
  </si>
  <si>
    <r>
      <t xml:space="preserve"> </t>
    </r>
    <r>
      <rPr>
        <b/>
        <sz val="9"/>
        <color indexed="48"/>
        <rFont val="Arial"/>
        <family val="2"/>
      </rPr>
      <t>TABLEAU 2</t>
    </r>
    <r>
      <rPr>
        <b/>
        <sz val="9"/>
        <rFont val="Arial"/>
        <family val="2"/>
      </rPr>
      <t xml:space="preserve"> - Répartition des stagiaires et des heures-stagiaires selon les types de publics en 2008 et 2009                        </t>
    </r>
  </si>
  <si>
    <t>CNAM et centres associés</t>
  </si>
  <si>
    <t>Spécialités de formation</t>
  </si>
  <si>
    <t>Nombre de stagiaires</t>
  </si>
  <si>
    <t>%</t>
  </si>
  <si>
    <t>Heures-stagiaires</t>
  </si>
  <si>
    <t>Durée moyenne en heures</t>
  </si>
  <si>
    <t xml:space="preserve">10 - Formations générales                              </t>
  </si>
  <si>
    <t xml:space="preserve">11 - Mathématiques et sciences                         </t>
  </si>
  <si>
    <t xml:space="preserve">12 - Sciences humaines et droit                        </t>
  </si>
  <si>
    <t xml:space="preserve">13 - Lettres et arts                                   </t>
  </si>
  <si>
    <t xml:space="preserve">20 - Spécialités pluritechnologiques de production    </t>
  </si>
  <si>
    <t xml:space="preserve">21 - Agriculture, pêche, forêt et espaces verts        </t>
  </si>
  <si>
    <t xml:space="preserve">22 - Transformations                                   </t>
  </si>
  <si>
    <t xml:space="preserve">23 - Génie civil, construction et bois                 </t>
  </si>
  <si>
    <t xml:space="preserve">24 - Matériaux souples                                 </t>
  </si>
  <si>
    <t xml:space="preserve">25 - Mécanique, électricité, électronique              </t>
  </si>
  <si>
    <t xml:space="preserve">30 - Spécialités plurivalentes des services            </t>
  </si>
  <si>
    <t xml:space="preserve">31 - Échange et gestion                                </t>
  </si>
  <si>
    <t xml:space="preserve">32 - Communication et information                      </t>
  </si>
  <si>
    <t xml:space="preserve">33 - Services aux personnes                            </t>
  </si>
  <si>
    <t xml:space="preserve">34 - Services à la collectivité                        </t>
  </si>
  <si>
    <t xml:space="preserve">41 - Capacités individuelles et sociales               </t>
  </si>
  <si>
    <t xml:space="preserve">42 - Activités quotidiennes et de loisirs              </t>
  </si>
  <si>
    <t>Durée moyenne        en heures</t>
  </si>
  <si>
    <r>
      <t>TABLEAU 6</t>
    </r>
    <r>
      <rPr>
        <b/>
        <sz val="9"/>
        <color indexed="8"/>
        <rFont val="Arial"/>
        <family val="2"/>
      </rPr>
      <t xml:space="preserve"> - Nombre de stagiaires et d'heures-stagiaires par spécialité de formation (NSF) selon le type d'établissement en 2009</t>
    </r>
  </si>
  <si>
    <t>FC : formation continue.</t>
  </si>
  <si>
    <t>Part des diplômes nationaux délivrés en FC par rapport au nombre total de diplômes (en %)</t>
  </si>
  <si>
    <t xml:space="preserve">Nombre de diplômes nationaux délivrés </t>
  </si>
  <si>
    <t>Part des diplômes d'université délivrés en FC sur l'ensemble (en %)</t>
  </si>
  <si>
    <t>Part des diplômes nationaux délivrés en FC sur l'ensemble (en %)</t>
  </si>
  <si>
    <t>Ensemble des diplômes délivrés</t>
  </si>
  <si>
    <t>Diplômes d'établissements (DU) en FC</t>
  </si>
  <si>
    <t>Diplômes nationaux délivrés en FC</t>
  </si>
  <si>
    <t>CNAM</t>
  </si>
  <si>
    <t xml:space="preserve">Grands établissements et écoles d'ingénieurs publiques </t>
  </si>
  <si>
    <t>Universités (IUT inclus), INP et UT</t>
  </si>
  <si>
    <t>Capacité en droit</t>
  </si>
  <si>
    <t>DAEU A</t>
  </si>
  <si>
    <t>DAEU B</t>
  </si>
  <si>
    <t xml:space="preserve">Total niveau IV </t>
  </si>
  <si>
    <t>Diplômes CNAM : DPC, DPCE, DPCT</t>
  </si>
  <si>
    <t>DEUG-DEUG IUP-DEUST</t>
  </si>
  <si>
    <t>DUT + Post-DUT-DNTS</t>
  </si>
  <si>
    <t xml:space="preserve">Titres RNCP niveau III </t>
  </si>
  <si>
    <t xml:space="preserve">Diplôme paramédical niveau III </t>
  </si>
  <si>
    <t xml:space="preserve">Total niveau III </t>
  </si>
  <si>
    <t>Diplômes CNAM : DEST, DSC-DSG, DESA</t>
  </si>
  <si>
    <t>Licences</t>
  </si>
  <si>
    <t>Licences professionnelles</t>
  </si>
  <si>
    <t>Maîtrises</t>
  </si>
  <si>
    <t>DCG</t>
  </si>
  <si>
    <t>Titres RNCP niveau II</t>
  </si>
  <si>
    <t xml:space="preserve">Total niveau II </t>
  </si>
  <si>
    <t>Diplômes C du CNAM</t>
  </si>
  <si>
    <t>DESS</t>
  </si>
  <si>
    <t>DESCF-DSCG</t>
  </si>
  <si>
    <t>Master professionnel</t>
  </si>
  <si>
    <t>Master ingénieur</t>
  </si>
  <si>
    <t>Master recherche</t>
  </si>
  <si>
    <t>Master indifférencié</t>
  </si>
  <si>
    <t>Mastère MBA</t>
  </si>
  <si>
    <t>DEA-DRT- Doctorat- HDR</t>
  </si>
  <si>
    <t>Diplômes d'ingénieurs (dont ingénieurs CNAM)</t>
  </si>
  <si>
    <t>Capacité médecine</t>
  </si>
  <si>
    <t>Titres RNCP niveau I</t>
  </si>
  <si>
    <t xml:space="preserve">Total niveau I </t>
  </si>
  <si>
    <t xml:space="preserve">Ensemble des diplômes </t>
  </si>
  <si>
    <t xml:space="preserve">Plan de formation des entreprises     </t>
  </si>
  <si>
    <t xml:space="preserve">Contrat individuel de formation                                          </t>
  </si>
  <si>
    <t>Contrat de professionnalisation</t>
  </si>
  <si>
    <t>Autres demandeurs d'emploi</t>
  </si>
  <si>
    <t xml:space="preserve">Autres (non salariés)                            </t>
  </si>
  <si>
    <t xml:space="preserve">Total                                           </t>
  </si>
  <si>
    <r>
      <t>TABLEAU 3</t>
    </r>
    <r>
      <rPr>
        <b/>
        <sz val="9"/>
        <rFont val="Arial"/>
        <family val="2"/>
      </rPr>
      <t xml:space="preserve"> - Part des heures en stage pratique sur le total des heures-stagiaires universités selon les types de publics (en %)</t>
    </r>
  </si>
  <si>
    <t>Panorama régional sur l’alternance à l’université</t>
  </si>
  <si>
    <r>
      <t xml:space="preserve">Les quatre régions qui ont le plus grand nombre de personnes formées par alternance en formation continue sont la région Rhône-Alpes (2 900 contrats de professionnalisation signés en 2009) suivie du Nord – Pas-de-Calais (1 857), de l’Île-de-France (1 143) et de la Bretagne (1 103). Le classement entre les régions se modifie quand on prend en compte la taille de leur population </t>
    </r>
    <r>
      <rPr>
        <i/>
        <sz val="9"/>
        <color indexed="8"/>
        <rFont val="Arial"/>
        <family val="2"/>
      </rPr>
      <t>(graphique)</t>
    </r>
    <r>
      <rPr>
        <sz val="9"/>
        <color indexed="8"/>
        <rFont val="Arial"/>
        <family val="2"/>
      </rPr>
      <t>.</t>
    </r>
  </si>
  <si>
    <t>Ainsi, rapportée au nombre de jeunes âgés de 16 à 25 ans y résidant, les quatre régions recourant le plus à l’alternance en formation continue sont Rhône-Alpes, Midi-Pyrénées, Nord – Pas-de-Calais et Champagne-Ardenne.</t>
  </si>
  <si>
    <t>On peut noter aussi que dans quatre régions, les universités signent nettement plus de contrats de professionnalisation que de contrats d’apprentissage : le Limousin (5 fois plus), la Champagne-Ardenne (3 fois plus), l’Auvergne et les Pays de la Loire (2 fois plus). Ceci peut être le signe d’une activité plus offensive de la part des OPCA dans ces régions.</t>
  </si>
  <si>
    <r>
      <t>*</t>
    </r>
    <r>
      <rPr>
        <sz val="10"/>
        <color indexed="8"/>
        <rFont val="Arial"/>
        <family val="2"/>
      </rPr>
      <t xml:space="preserve"> </t>
    </r>
    <r>
      <rPr>
        <sz val="8"/>
        <color indexed="8"/>
        <rFont val="Arial"/>
        <family val="2"/>
      </rPr>
      <t>Ce type de contrat s’adresse aussi aux bénéficiaires de l’allocation de solidarité spécifique ou de l’allocation adulte handicapé, ou aux personnes ayant bénéficié d’un contrat d’insertion ; des dispositions complémentaires concernent les départements d’outre-mer.</t>
    </r>
  </si>
  <si>
    <r>
      <t>**</t>
    </r>
    <r>
      <rPr>
        <sz val="10"/>
        <color indexed="8"/>
        <rFont val="Arial"/>
        <family val="2"/>
      </rPr>
      <t xml:space="preserve"> </t>
    </r>
    <r>
      <rPr>
        <sz val="8"/>
        <color indexed="8"/>
        <rFont val="Arial"/>
        <family val="2"/>
      </rPr>
      <t>Nombre des contrats en stocks (1</t>
    </r>
    <r>
      <rPr>
        <vertAlign val="superscript"/>
        <sz val="8"/>
        <color indexed="8"/>
        <rFont val="Arial"/>
        <family val="2"/>
      </rPr>
      <t>re</t>
    </r>
    <r>
      <rPr>
        <sz val="8"/>
        <color indexed="8"/>
        <rFont val="Arial"/>
        <family val="2"/>
      </rPr>
      <t> et 2</t>
    </r>
    <r>
      <rPr>
        <vertAlign val="superscript"/>
        <sz val="8"/>
        <color indexed="8"/>
        <rFont val="Arial"/>
        <family val="2"/>
      </rPr>
      <t>e</t>
    </r>
    <r>
      <rPr>
        <sz val="8"/>
        <color indexed="8"/>
        <rFont val="Arial"/>
        <family val="2"/>
      </rPr>
      <t> années confondues)</t>
    </r>
    <r>
      <rPr>
        <sz val="10"/>
        <color indexed="8"/>
        <rFont val="Arial"/>
        <family val="2"/>
      </rPr>
      <t>.</t>
    </r>
  </si>
  <si>
    <t>En France métropolitaine, dans dix régions, les universités ont signé plus de contrats de professionnalisation que de contrats d’apprentissage et c’est l’inverse dans les onze autres régions.</t>
  </si>
  <si>
    <r>
      <t>Deux types de formations en alternance, composées d’une formation théorique et d’une formation pratique en entreprise, coexistent à l’université : le contrat d’apprentissage, relevant de la formation initiale et concernant principalement les jeunes de moins de 26 ans, et le contrat de professionnalisation, relevant de la formation continue, destiné à des jeunes de 16 à moins de 26 ans mais aussi à des demandeurs d’emplois, ou à des bénéficiaires du RSA</t>
    </r>
    <r>
      <rPr>
        <b/>
        <sz val="9"/>
        <color indexed="48"/>
        <rFont val="Arial Gras"/>
        <family val="0"/>
      </rPr>
      <t>*</t>
    </r>
    <r>
      <rPr>
        <sz val="9"/>
        <color indexed="8"/>
        <rFont val="Arial"/>
        <family val="2"/>
      </rPr>
      <t>. Les entreprises bénéficient d’aides financières pour financer la formation, soit en provenance des organismes paritaires collecteurs agréés (OPCA) pour les contrats de professionnalisation, soit en provenance des conseils régionaux pour les apprentis. En 2009, 26 500 apprentis</t>
    </r>
    <r>
      <rPr>
        <b/>
        <sz val="9"/>
        <color indexed="48"/>
        <rFont val="Arial Gras"/>
        <family val="0"/>
      </rPr>
      <t>**</t>
    </r>
    <r>
      <rPr>
        <sz val="9"/>
        <color indexed="8"/>
        <rFont val="Arial"/>
        <family val="2"/>
      </rPr>
      <t xml:space="preserve"> poursuivaient une formation supérieure contre 12 500 contrats de professionnalisation</t>
    </r>
    <r>
      <rPr>
        <b/>
        <sz val="9"/>
        <color indexed="48"/>
        <rFont val="Arial Gras"/>
        <family val="0"/>
      </rPr>
      <t>**</t>
    </r>
    <r>
      <rPr>
        <sz val="9"/>
        <color indexed="8"/>
        <rFont val="Arial"/>
        <family val="2"/>
      </rPr>
      <t xml:space="preserve"> dans les universités de France métropolitaine. Toutefois, la moitié de ces contrats d’apprentis est signée en Île-de-France. Si on exclut cette région, on constate que le nombre de contrats de professionnalisation (11 400) est très proche du nombre de contrats d’apprentissage (12 900). </t>
    </r>
  </si>
  <si>
    <t>Nombre de contrats d'apprentissage et de contrats de professionnalisation signés dans les universités par tranche de 100 000 jeunes de 16-25 ans, par région en 2009</t>
  </si>
  <si>
    <t>Les acteurs de la formation professionnelle continue</t>
  </si>
  <si>
    <t>Les publics de la formation continue</t>
  </si>
  <si>
    <t>Les salariés du secteur privé et les agents de la fonction publique peuvent se former au titre du plan de formation de l’entreprise, en continuant à être rémunérés par l’employeur, ou au titre du droit individuel à la formation (DIF). Ce droit, créé par la loi du 4 mai 2004, relative à la formation professionnelle tout au long de la vie et au dialogue social, permet à chaque salarié de capitaliser 20 heures de formation pendant six ans dans la limite de 120 heures. Le choix de la formation est arrêté en accord avec l’employeur. La formation au titre du DIF se déroule, en principe, en dehors du temps de travail et ouvre droit à une allocation de formation égale à 50 %du salaire net. Si le DIF est organisé sur le temps de travail, le salarié est rémunéré au taux normal. Les salariés peuvent bénéficier d’un congé individuel de formation (CIF) rémunéré pendant tout ou partie de leur temps de travail.</t>
  </si>
  <si>
    <t>Les demandeurs d’emploi peuvent suivre une formation rémunérée soit dans le cadre d’actions financées par les régions ou par l’État, soit dans le cadre d’un contrat de professionnalisation. Ce contrat, institué par la loi du 4 mai 2004 déjà citée, donne accès à une formation en alternance, sanctionnée par une certification professionnelle reconnue ou un diplôme, il est financé par l’entreprise en échange d’exonération de cotisations patronales de sécurité sociale.</t>
  </si>
  <si>
    <t>Les particuliers sont des individuels payants inscrits à leur initiative pour suivre une formation librement choisie, en participant financièrement à tout ou partie de leur formation. Une sous-rubrique comprend des publics inscrits dans les universités inter-âges pour suivre des cycles de conférences.</t>
  </si>
  <si>
    <t>Les non-salariés (agriculteurs, artisans, travailleurs indépendants, commerçants et professions libérales), appelés aussi « Autres » dans la Note, peuvent accéder à la formation. Ils participent obligatoirement au financement de la formation par le versement d’une contribution à un organisme collecteur habilité par l’État.</t>
  </si>
  <si>
    <t>Le financement de la formation professionnelle continue</t>
  </si>
  <si>
    <t>La formation professionnelle continue est financée principalement par les fonds privés, les entreprises et les particuliers, ainsi que par les régions et l’État.</t>
  </si>
  <si>
    <t>Les entreprises ont l’obligation de financer des actions de formation.</t>
  </si>
  <si>
    <t>Les entreprises de dix salariés et plus peuvent organiser directement les formations ou verser leur contribution (1,6 % de la masse salariale) à des organismes collecteurs créés par les organisations patronales et les syndicats de salariés et agréés par l’État : organismes paritaires collecteurs agréés (OPCA). En revanche, les entreprises de moins de dix salariés n’ont pas le choix et doivent verser leur contribution de 0,55 %de la masse salariale à un OPCA. Les fonds destinés à rémunérer les congés individuels de formation (FONGECIF) sont gérés par des OPCA particuliers : les OPACIF. Deux sortes d’OPCA existent : les OPCA des branches professionnelles (par métiers) et ceux dits interprofessionnels (l’AGEFOS PME, OPCALIA) qui collectent les fonds de formations des entreprises n’ayant pas d’obligation de verser à un OPCA de branche ou dont les branches professionnelles les ont désignés. Les OPCA financent l’alternance, mais aussi conseillent et accompagnent les acteurs du dispositif.</t>
  </si>
  <si>
    <t>Depuis 2005, les OPCA versent un pourcentage de la collecte au Fonds unique de péréquation (FUP), devenu en 2009 le Fonds paritaire sur la sécurisation des parcours professionnels (FPSPP) avec un champ d’action élargi. Le FPSPP finance la formation des salariés (à travers des appels à projets, la portabilité du DIF et la péréquation) et celle des demandeurs d’emploi (Préparation opérationnelle à l’emploi et portabilité du DIF).</t>
  </si>
  <si>
    <t>Les conseils régionaux financent des dispositifs en direction des jeunes de 16 à 25 ans et des demandeurs d’emplois et, en concertation avec l’État et les partenaires sociaux, élaborent le plan régional de développement de la formation professionnelle. De plus, l’État et les régions interviennent dans le cadre de contrats de plan État-régions septennaux en fonction d’objectifs prioritaires établis en commun et cofinancés.</t>
  </si>
  <si>
    <t>L’État finance des actions de formation en direction des demandeurs d’emploi et de publics spécifiques (handicapés, immigrés, détenus, etc.).</t>
  </si>
  <si>
    <t>L’Union européenne accorde aussi des subventions.</t>
  </si>
  <si>
    <t>Les différents types de formation</t>
  </si>
  <si>
    <t>Formation continue diplômante : les formations diplômantes sont sanctionnées par un diplôme d’État. Les diplômes sont classés par niveaux I, II, III, IV, V et V bis selon le nombre d’années d’études suivi.</t>
  </si>
  <si>
    <t>Formation continue certifiante : les formations certifiantes débouchent sur un certificat de qualification figurant sur des listes établies par les commissions paritaires nationales de l’emploi des branches professionnelles. Elles sont reconnues par les branches professionnelles.</t>
  </si>
  <si>
    <t>Formation continue qualifiante : les formations qualifiantes ont une visée professionnelle plus immédiate. Elles attestent en effet d’une qualification professionnelle acquise, bien qu’elles ne débouchent pas sur un titre. Elles peuvent être reconnues dans une convention collective.</t>
  </si>
  <si>
    <t>Sources, champ et définitions</t>
  </si>
  <si>
    <t>Les données de cette Note proviennent de l’exploitation de l’enquête n° 6 auprès des établissements supérieurs publics sous tutelle du ministère de l’enseignement supérieur et de la recherche et qui font de la formation continue.</t>
  </si>
  <si>
    <t>Dans la présente étude, ces établissements ont été classés en trois types :</t>
  </si>
  <si>
    <t>- le type des « universités » regroupe les 77 universités de métropole ainsi que leurs différentes composantes dont les instituts universitaires de technologie (IUT), les deux universités d’outre-mer (Antilles-Guyane et La Réunion), les deux universités de Nouvelle-Calédonie et de Polynésie française, les deux centres interuniversitaires de formation continue (CUEFA de Grenoble et CUCES de Nancy), les trois instituts nationaux polytechniques (INP) et les trois universités de technologie (UT) de Belfort, Compiègne et Troyes, qui étaient incluses, dans le cadre de cette enquête, jusqu’en 2005 dans le type « écoles », ainsi que Paris-Dauphine, ex-université Paris IX-Dauphine jusqu’en 2004. À partir de 2009, l’université de Nantes ne prend plus en compte dans ses statistiques les publics inscrits aux conférences de l’université inter-âges, soit un « trou » de 15 000 stagiaires. Par ailleurs, en 2008, une erreur de saisie de cette université avait compté 17 000 stagiaires de trop sous statut de particuliers inscri</t>
  </si>
  <si>
    <t>- deuxièmement, le type des « écoles et grands établissements » regroupe les grands établissements (INALCO, IEP Paris, l’ENSAM et ses centres régionaux, l’École normale supérieure de Cachan et les ENS de province, l’École pratique des hautes études, l’École centrale de Paris et les Écoles centrales de Marseille, Lille, Lyon et Nantes, l’ENSAIT de Lille et les ENI de Brest, Metz, Saint-Étienne et Tarbes, l’ENSCI de Limoges, l’ENSEA de Cergy, l’ENSMM de Besançon, les ENSI de Bourges et Caen, les INSA de Lyon, Rouen, Strasbourg et Toulouse, l’IFMA de Clermont-Ferrand, SUPMECA à Saint-Ouen, l’ENSSIB, l’ENS Louis-Lumière, l’ENS Arts du Théâtre de Lyon ;</t>
  </si>
  <si>
    <t>- pour finir, le type « CNAM », avec le grand établissement et ses centres régionaux regroupés en association (ARCNAM) constitue la troisième catégorie d’établissements dispensateurs de formation continue.</t>
  </si>
  <si>
    <r>
      <t>GRAPHIQUE 3</t>
    </r>
    <r>
      <rPr>
        <b/>
        <sz val="9"/>
        <rFont val="Arial"/>
        <family val="2"/>
      </rPr>
      <t xml:space="preserve"> - Évolution de la durée moyenne de formation par type de formation de 2006 à 2009 (en heures)</t>
    </r>
  </si>
  <si>
    <r>
      <t>GRAPHIQUE 2</t>
    </r>
    <r>
      <rPr>
        <b/>
        <sz val="9"/>
        <rFont val="Arial"/>
        <family val="2"/>
      </rPr>
      <t xml:space="preserve"> - Répartition des stagiaires à l'université selon la formation suivie de 2006 à 2009 (en %)</t>
    </r>
  </si>
  <si>
    <r>
      <t>GRAPHIQUE 1</t>
    </r>
    <r>
      <rPr>
        <b/>
        <sz val="9"/>
        <rFont val="Arial"/>
        <family val="2"/>
      </rPr>
      <t xml:space="preserve"> - Origine des fonds de la formation continue dans les universités* de 2006 à 2009 (en %)</t>
    </r>
  </si>
  <si>
    <r>
      <t>TABLEAU 4</t>
    </r>
    <r>
      <rPr>
        <b/>
        <sz val="9"/>
        <rFont val="Arial"/>
        <family val="2"/>
      </rPr>
      <t xml:space="preserve"> - Diplômes délivrés en formation continue en 2008 et en 2009 par types d'établissements</t>
    </r>
  </si>
  <si>
    <r>
      <t>TABLEAU 5</t>
    </r>
    <r>
      <rPr>
        <b/>
        <sz val="9"/>
        <rFont val="Arial"/>
        <family val="2"/>
      </rPr>
      <t xml:space="preserve"> - Diplômes nationaux délivrés en formation continue en 2008 et 2009 par types d'établissements</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</si>
</sst>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0"/>
    <numFmt numFmtId="174" formatCode="0.000000"/>
    <numFmt numFmtId="175" formatCode="0.00000"/>
    <numFmt numFmtId="176" formatCode="0.0000"/>
    <numFmt numFmtId="177" formatCode="0.000"/>
    <numFmt numFmtId="178" formatCode="0.0"/>
    <numFmt numFmtId="179" formatCode="&quot;Vrai&quot;;&quot;Vrai&quot;;&quot;Faux&quot;"/>
    <numFmt numFmtId="180" formatCode="&quot;Actif&quot;;&quot;Actif&quot;;&quot;Inactif&quot;"/>
    <numFmt numFmtId="181" formatCode="#,##0.0"/>
    <numFmt numFmtId="182" formatCode="?#,##0"/>
    <numFmt numFmtId="183" formatCode="\+\ ?#0"/>
    <numFmt numFmtId="184" formatCode="#,##0\ &quot;F&quot;"/>
    <numFmt numFmtId="185" formatCode="#,##0.0000"/>
    <numFmt numFmtId="186" formatCode="#,##0.000"/>
    <numFmt numFmtId="187" formatCode="0.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mmm\-yyyy"/>
    <numFmt numFmtId="197" formatCode="#,##0&quot; €&quot;;\-#,##0&quot; €&quot;"/>
    <numFmt numFmtId="198" formatCode="#,##0&quot; €&quot;;[Red]\-#,##0&quot; €&quot;"/>
    <numFmt numFmtId="199" formatCode="#,##0.00&quot; €&quot;;\-#,##0.00&quot; €&quot;"/>
    <numFmt numFmtId="200" formatCode="#,##0.00&quot; €&quot;;[Red]\-#,##0.00&quot; €&quot;"/>
    <numFmt numFmtId="201" formatCode="_-* #,##0&quot; €&quot;_-;\-* #,##0&quot; €&quot;_-;_-* &quot;-&quot;&quot; €&quot;_-;_-@_-"/>
    <numFmt numFmtId="202" formatCode="_-* #,##0_ _€_-;\-* #,##0_ _€_-;_-* &quot;-&quot;_ _€_-;_-@_-"/>
    <numFmt numFmtId="203" formatCode="_-* #,##0.00&quot; €&quot;_-;\-* #,##0.00&quot; €&quot;_-;_-* &quot;-&quot;??&quot; €&quot;_-;_-@_-"/>
    <numFmt numFmtId="204" formatCode="_-* #,##0.00_ _€_-;\-* #,##0.00_ _€_-;_-* &quot;-&quot;??_ _€_-;_-@_-"/>
    <numFmt numFmtId="205" formatCode="#,##0;[Red]#,##0"/>
    <numFmt numFmtId="206" formatCode="0.00000%"/>
    <numFmt numFmtId="207" formatCode="0.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quot;$&quot;* #,##0.00_);_(&quot;$&quot;* \(#,##0.00\);_(&quot;$&quot;* &quot;-&quot;??_);_(@_)"/>
  </numFmts>
  <fonts count="23">
    <font>
      <sz val="10"/>
      <name val="Arial"/>
      <family val="0"/>
    </font>
    <font>
      <b/>
      <sz val="8"/>
      <name val="Arial"/>
      <family val="2"/>
    </font>
    <font>
      <sz val="8"/>
      <name val="Arial"/>
      <family val="2"/>
    </font>
    <font>
      <b/>
      <sz val="8"/>
      <color indexed="10"/>
      <name val="Arial"/>
      <family val="2"/>
    </font>
    <font>
      <b/>
      <sz val="8"/>
      <color indexed="48"/>
      <name val="Arial"/>
      <family val="2"/>
    </font>
    <font>
      <i/>
      <sz val="8"/>
      <name val="Arial"/>
      <family val="2"/>
    </font>
    <font>
      <u val="single"/>
      <sz val="8"/>
      <color indexed="12"/>
      <name val="Arial"/>
      <family val="0"/>
    </font>
    <font>
      <u val="single"/>
      <sz val="8"/>
      <color indexed="36"/>
      <name val="Arial"/>
      <family val="0"/>
    </font>
    <font>
      <sz val="8"/>
      <color indexed="8"/>
      <name val="Arial"/>
      <family val="2"/>
    </font>
    <font>
      <b/>
      <sz val="9"/>
      <color indexed="48"/>
      <name val="Arial"/>
      <family val="2"/>
    </font>
    <font>
      <b/>
      <sz val="9"/>
      <name val="Arial"/>
      <family val="2"/>
    </font>
    <font>
      <b/>
      <sz val="9"/>
      <color indexed="8"/>
      <name val="Arial"/>
      <family val="2"/>
    </font>
    <font>
      <sz val="9"/>
      <name val="Arial"/>
      <family val="2"/>
    </font>
    <font>
      <sz val="10"/>
      <color indexed="8"/>
      <name val="Arial"/>
      <family val="2"/>
    </font>
    <font>
      <sz val="9"/>
      <color indexed="8"/>
      <name val="Arial"/>
      <family val="2"/>
    </font>
    <font>
      <b/>
      <sz val="9"/>
      <color indexed="48"/>
      <name val="Arial Gras"/>
      <family val="0"/>
    </font>
    <font>
      <i/>
      <sz val="9"/>
      <color indexed="8"/>
      <name val="Arial"/>
      <family val="2"/>
    </font>
    <font>
      <b/>
      <sz val="10"/>
      <color indexed="48"/>
      <name val="Arial Gras"/>
      <family val="0"/>
    </font>
    <font>
      <vertAlign val="superscript"/>
      <sz val="8"/>
      <color indexed="8"/>
      <name val="Arial"/>
      <family val="2"/>
    </font>
    <font>
      <sz val="8.5"/>
      <name val="Arial"/>
      <family val="2"/>
    </font>
    <font>
      <b/>
      <sz val="11"/>
      <color indexed="8"/>
      <name val="Arial"/>
      <family val="2"/>
    </font>
    <font>
      <b/>
      <sz val="11"/>
      <color indexed="39"/>
      <name val="Arial"/>
      <family val="2"/>
    </font>
    <font>
      <b/>
      <sz val="11"/>
      <color indexed="39"/>
      <name val="Arial Gras"/>
      <family val="0"/>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12"/>
      </bottom>
    </border>
    <border>
      <left style="thin">
        <color indexed="9"/>
      </left>
      <right style="thin">
        <color indexed="9"/>
      </right>
      <top>
        <color indexed="63"/>
      </top>
      <bottom style="thin">
        <color indexed="12"/>
      </bottom>
    </border>
    <border>
      <left style="thin">
        <color indexed="9"/>
      </left>
      <right style="thin">
        <color indexed="9"/>
      </right>
      <top style="thin">
        <color indexed="9"/>
      </top>
      <bottom style="thin">
        <color indexed="48"/>
      </bottom>
    </border>
    <border>
      <left>
        <color indexed="63"/>
      </left>
      <right style="thin">
        <color indexed="9"/>
      </right>
      <top style="thick">
        <color indexed="48"/>
      </top>
      <bottom>
        <color indexed="63"/>
      </bottom>
    </border>
    <border>
      <left>
        <color indexed="63"/>
      </left>
      <right style="thin">
        <color indexed="9"/>
      </right>
      <top>
        <color indexed="63"/>
      </top>
      <bottom style="thin">
        <color indexed="12"/>
      </bottom>
    </border>
    <border>
      <left style="thin">
        <color indexed="9"/>
      </left>
      <right>
        <color indexed="63"/>
      </right>
      <top>
        <color indexed="63"/>
      </top>
      <bottom style="thin">
        <color indexed="12"/>
      </bottom>
    </border>
    <border diagonalDown="1">
      <left>
        <color indexed="63"/>
      </left>
      <right style="thin">
        <color indexed="9"/>
      </right>
      <top>
        <color indexed="63"/>
      </top>
      <bottom style="thin">
        <color indexed="12"/>
      </bottom>
      <diagonal style="thin">
        <color indexed="9"/>
      </diagonal>
    </border>
    <border>
      <left style="thin">
        <color indexed="9"/>
      </left>
      <right style="thin">
        <color indexed="9"/>
      </right>
      <top style="thin">
        <color indexed="9"/>
      </top>
      <bottom style="thin">
        <color indexed="12"/>
      </bottom>
    </border>
    <border>
      <left style="thin">
        <color indexed="9"/>
      </left>
      <right>
        <color indexed="63"/>
      </right>
      <top style="thin">
        <color indexed="9"/>
      </top>
      <bottom style="thin">
        <color indexed="12"/>
      </bottom>
    </border>
    <border>
      <left style="thin">
        <color indexed="48"/>
      </left>
      <right>
        <color indexed="63"/>
      </right>
      <top>
        <color indexed="63"/>
      </top>
      <bottom>
        <color indexed="63"/>
      </bottom>
    </border>
    <border>
      <left>
        <color indexed="63"/>
      </left>
      <right style="thin">
        <color indexed="48"/>
      </right>
      <top>
        <color indexed="63"/>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
      <left>
        <color indexed="63"/>
      </left>
      <right>
        <color indexed="63"/>
      </right>
      <top>
        <color indexed="63"/>
      </top>
      <bottom style="thin">
        <color indexed="48"/>
      </bottom>
    </border>
    <border>
      <left style="thin">
        <color indexed="9"/>
      </left>
      <right style="thin">
        <color indexed="48"/>
      </right>
      <top style="thin">
        <color indexed="9"/>
      </top>
      <bottom style="thin">
        <color indexed="48"/>
      </bottom>
    </border>
    <border>
      <left style="thin">
        <color indexed="9"/>
      </left>
      <right>
        <color indexed="63"/>
      </right>
      <top style="thin">
        <color indexed="9"/>
      </top>
      <bottom style="thin">
        <color indexed="48"/>
      </bottom>
    </border>
    <border>
      <left style="thin">
        <color indexed="48"/>
      </left>
      <right style="thin">
        <color indexed="9"/>
      </right>
      <top style="thin">
        <color indexed="9"/>
      </top>
      <bottom style="thin">
        <color indexed="48"/>
      </bottom>
    </border>
    <border>
      <left>
        <color indexed="63"/>
      </left>
      <right style="thin">
        <color indexed="9"/>
      </right>
      <top style="thin">
        <color indexed="9"/>
      </top>
      <bottom style="thin">
        <color indexed="4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9"/>
      </right>
      <top style="thick">
        <color indexed="48"/>
      </top>
      <bottom style="thin">
        <color indexed="9"/>
      </bottom>
    </border>
    <border>
      <left style="thin">
        <color indexed="9"/>
      </left>
      <right style="thin">
        <color indexed="9"/>
      </right>
      <top style="thick">
        <color indexed="48"/>
      </top>
      <bottom style="thin">
        <color indexed="9"/>
      </bottom>
    </border>
    <border>
      <left style="thin">
        <color indexed="9"/>
      </left>
      <right>
        <color indexed="63"/>
      </right>
      <top style="thick">
        <color indexed="48"/>
      </top>
      <bottom style="thin">
        <color indexed="9"/>
      </bottom>
    </border>
    <border>
      <left style="thin">
        <color indexed="48"/>
      </left>
      <right>
        <color indexed="63"/>
      </right>
      <top style="thick">
        <color indexed="48"/>
      </top>
      <bottom style="thin">
        <color indexed="9"/>
      </bottom>
    </border>
    <border>
      <left style="thin">
        <color indexed="48"/>
      </left>
      <right>
        <color indexed="63"/>
      </right>
      <top style="thin">
        <color indexed="9"/>
      </top>
      <bottom style="thin">
        <color indexed="48"/>
      </bottom>
    </border>
    <border>
      <left style="thin">
        <color indexed="48"/>
      </left>
      <right style="thin">
        <color indexed="9"/>
      </right>
      <top style="thick">
        <color indexed="48"/>
      </top>
      <bottom style="thin">
        <color indexed="9"/>
      </bottom>
    </border>
    <border>
      <left style="thin">
        <color indexed="9"/>
      </left>
      <right style="thin">
        <color indexed="48"/>
      </right>
      <top style="thick">
        <color indexed="48"/>
      </top>
      <bottom style="thin">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48"/>
      </left>
      <right style="thin">
        <color indexed="48"/>
      </right>
      <top style="thick">
        <color indexed="48"/>
      </top>
      <bottom style="thin">
        <color indexed="9"/>
      </bottom>
    </border>
    <border>
      <left style="thin">
        <color indexed="48"/>
      </left>
      <right style="thin">
        <color indexed="48"/>
      </right>
      <top style="thin">
        <color indexed="9"/>
      </top>
      <bottom style="thin">
        <color indexed="48"/>
      </bottom>
    </border>
    <border>
      <left style="thin">
        <color indexed="48"/>
      </left>
      <right style="thin">
        <color indexed="48"/>
      </right>
      <top>
        <color indexed="63"/>
      </top>
      <bottom>
        <color indexed="63"/>
      </bottom>
    </border>
    <border>
      <left style="thin">
        <color indexed="48"/>
      </left>
      <right style="thin">
        <color indexed="48"/>
      </right>
      <top>
        <color indexed="63"/>
      </top>
      <bottom style="thin">
        <color indexed="12"/>
      </bottom>
    </border>
    <border>
      <left style="thin">
        <color indexed="48"/>
      </left>
      <right style="thin">
        <color indexed="9"/>
      </right>
      <top>
        <color indexed="63"/>
      </top>
      <bottom style="thin">
        <color indexed="12"/>
      </bottom>
    </border>
    <border>
      <left style="thin">
        <color indexed="9"/>
      </left>
      <right style="thin">
        <color indexed="48"/>
      </right>
      <top>
        <color indexed="63"/>
      </top>
      <bottom style="thin">
        <color indexed="12"/>
      </bottom>
    </border>
    <border>
      <left>
        <color indexed="63"/>
      </left>
      <right style="thin">
        <color indexed="48"/>
      </right>
      <top>
        <color indexed="63"/>
      </top>
      <bottom style="thin">
        <color indexed="12"/>
      </bottom>
    </border>
    <border>
      <left style="thin">
        <color indexed="8"/>
      </left>
      <right>
        <color indexed="63"/>
      </right>
      <top style="thick">
        <color indexed="48"/>
      </top>
      <bottom style="thin">
        <color indexed="8"/>
      </bottom>
    </border>
    <border>
      <left style="thin">
        <color indexed="8"/>
      </left>
      <right style="thin">
        <color indexed="8"/>
      </right>
      <top style="thick">
        <color indexed="48"/>
      </top>
      <bottom style="thin">
        <color indexed="8"/>
      </bottom>
    </border>
    <border>
      <left>
        <color indexed="63"/>
      </left>
      <right>
        <color indexed="63"/>
      </right>
      <top style="thick">
        <color indexed="48"/>
      </top>
      <bottom style="thin">
        <color indexed="8"/>
      </bottom>
    </border>
    <border>
      <left>
        <color indexed="63"/>
      </left>
      <right style="thin">
        <color indexed="8"/>
      </right>
      <top style="thick">
        <color indexed="4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12"/>
      </bottom>
    </border>
    <border>
      <left style="thin">
        <color indexed="8"/>
      </left>
      <right style="thin">
        <color indexed="8"/>
      </right>
      <top>
        <color indexed="63"/>
      </top>
      <bottom style="thin">
        <color indexed="12"/>
      </bottom>
    </border>
    <border>
      <left>
        <color indexed="63"/>
      </left>
      <right style="thin">
        <color indexed="8"/>
      </right>
      <top>
        <color indexed="63"/>
      </top>
      <bottom style="thin">
        <color indexed="12"/>
      </bottom>
    </border>
    <border>
      <left style="thin">
        <color indexed="48"/>
      </left>
      <right>
        <color indexed="63"/>
      </right>
      <top>
        <color indexed="63"/>
      </top>
      <bottom style="thin">
        <color indexed="12"/>
      </bottom>
    </border>
    <border>
      <left style="thin">
        <color indexed="48"/>
      </left>
      <right style="thin">
        <color indexed="9"/>
      </right>
      <top>
        <color indexed="63"/>
      </top>
      <bottom>
        <color indexed="63"/>
      </bottom>
    </border>
    <border>
      <left style="thin">
        <color indexed="9"/>
      </left>
      <right style="thin">
        <color indexed="48"/>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300">
    <xf numFmtId="0" fontId="0" fillId="0" borderId="0" xfId="0" applyAlignment="1">
      <alignment/>
    </xf>
    <xf numFmtId="0" fontId="2" fillId="0" borderId="0" xfId="0" applyFont="1" applyBorder="1" applyAlignment="1">
      <alignment/>
    </xf>
    <xf numFmtId="3" fontId="2" fillId="0" borderId="1" xfId="28" applyNumberFormat="1" applyFont="1" applyBorder="1" applyAlignment="1">
      <alignment horizontal="center" vertical="center" wrapText="1"/>
      <protection/>
    </xf>
    <xf numFmtId="1" fontId="2" fillId="0" borderId="1" xfId="28" applyNumberFormat="1" applyFont="1" applyBorder="1" applyAlignment="1">
      <alignment horizontal="center"/>
      <protection/>
    </xf>
    <xf numFmtId="0" fontId="2" fillId="0" borderId="2" xfId="28" applyFont="1" applyBorder="1" applyAlignment="1">
      <alignment horizontal="center"/>
      <protection/>
    </xf>
    <xf numFmtId="2" fontId="2" fillId="0" borderId="3" xfId="28" applyNumberFormat="1" applyFont="1" applyBorder="1" applyAlignment="1">
      <alignment horizontal="center" vertical="center" wrapText="1"/>
      <protection/>
    </xf>
    <xf numFmtId="3" fontId="2" fillId="0" borderId="3" xfId="28" applyNumberFormat="1" applyFont="1" applyBorder="1" applyAlignment="1">
      <alignment horizontal="center" vertical="center" wrapText="1"/>
      <protection/>
    </xf>
    <xf numFmtId="0" fontId="3" fillId="0" borderId="0" xfId="0" applyFont="1" applyBorder="1" applyAlignment="1">
      <alignment/>
    </xf>
    <xf numFmtId="0" fontId="2" fillId="0" borderId="1" xfId="0" applyFont="1" applyBorder="1" applyAlignment="1">
      <alignment horizontal="center" vertical="center" wrapText="1"/>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5" fillId="0" borderId="0" xfId="0" applyFont="1" applyBorder="1" applyAlignment="1">
      <alignment/>
    </xf>
    <xf numFmtId="0" fontId="2" fillId="0" borderId="0" xfId="25" applyFont="1" applyBorder="1">
      <alignment/>
      <protection/>
    </xf>
    <xf numFmtId="0" fontId="2" fillId="0" borderId="0" xfId="25" applyFont="1" applyBorder="1" applyAlignment="1">
      <alignment horizontal="center"/>
      <protection/>
    </xf>
    <xf numFmtId="0" fontId="2" fillId="0" borderId="0" xfId="25" applyFont="1" applyBorder="1" applyAlignment="1">
      <alignment horizontal="center" vertical="center"/>
      <protection/>
    </xf>
    <xf numFmtId="0" fontId="2" fillId="0" borderId="1" xfId="25" applyFont="1" applyBorder="1" applyAlignment="1">
      <alignment vertical="center" wrapText="1"/>
      <protection/>
    </xf>
    <xf numFmtId="3" fontId="2" fillId="0" borderId="1" xfId="25" applyNumberFormat="1" applyFont="1" applyBorder="1" applyAlignment="1">
      <alignment horizontal="center" vertical="center"/>
      <protection/>
    </xf>
    <xf numFmtId="0" fontId="2" fillId="0" borderId="1" xfId="25" applyFont="1" applyBorder="1" applyAlignment="1">
      <alignment horizontal="center" vertical="center"/>
      <protection/>
    </xf>
    <xf numFmtId="3" fontId="2" fillId="0" borderId="1" xfId="0" applyNumberFormat="1" applyFont="1" applyBorder="1" applyAlignment="1">
      <alignment horizontal="center" vertical="center"/>
    </xf>
    <xf numFmtId="0" fontId="2" fillId="0" borderId="2" xfId="25" applyFont="1" applyBorder="1" applyAlignment="1">
      <alignment vertical="center" wrapText="1"/>
      <protection/>
    </xf>
    <xf numFmtId="0" fontId="2" fillId="0" borderId="2" xfId="25" applyFont="1" applyBorder="1" applyAlignment="1">
      <alignment horizontal="center" vertical="center"/>
      <protection/>
    </xf>
    <xf numFmtId="3" fontId="2" fillId="0" borderId="2" xfId="0" applyNumberFormat="1" applyFont="1" applyBorder="1" applyAlignment="1">
      <alignment horizontal="center" vertical="center"/>
    </xf>
    <xf numFmtId="0" fontId="2" fillId="0" borderId="3" xfId="25" applyFont="1" applyBorder="1" applyAlignment="1">
      <alignment vertical="center" wrapText="1"/>
      <protection/>
    </xf>
    <xf numFmtId="0" fontId="5" fillId="0" borderId="0" xfId="25" applyFont="1" applyBorder="1">
      <alignment/>
      <protection/>
    </xf>
    <xf numFmtId="0" fontId="2" fillId="0" borderId="0" xfId="0" applyFont="1" applyBorder="1" applyAlignment="1">
      <alignment/>
    </xf>
    <xf numFmtId="49" fontId="2" fillId="0" borderId="0" xfId="0" applyNumberFormat="1" applyFont="1" applyBorder="1" applyAlignment="1">
      <alignment/>
    </xf>
    <xf numFmtId="0" fontId="9" fillId="0" borderId="0" xfId="0" applyFont="1" applyBorder="1" applyAlignment="1">
      <alignment/>
    </xf>
    <xf numFmtId="0" fontId="2" fillId="0" borderId="0" xfId="21" applyFont="1" applyBorder="1">
      <alignment/>
      <protection/>
    </xf>
    <xf numFmtId="0" fontId="10" fillId="0" borderId="0" xfId="21" applyFont="1" applyBorder="1">
      <alignment/>
      <protection/>
    </xf>
    <xf numFmtId="0" fontId="2" fillId="0" borderId="0" xfId="23" applyFont="1" applyBorder="1">
      <alignment/>
      <protection/>
    </xf>
    <xf numFmtId="0" fontId="2" fillId="0" borderId="0" xfId="31" applyFont="1" applyFill="1" applyBorder="1" applyAlignment="1">
      <alignment horizontal="left" wrapText="1"/>
      <protection/>
    </xf>
    <xf numFmtId="0" fontId="12" fillId="0" borderId="0" xfId="0" applyFont="1" applyAlignment="1">
      <alignment vertical="top" wrapText="1"/>
    </xf>
    <xf numFmtId="0" fontId="14" fillId="0" borderId="0" xfId="0" applyFont="1" applyAlignment="1">
      <alignment horizontal="justify"/>
    </xf>
    <xf numFmtId="0" fontId="9" fillId="0" borderId="0" xfId="0" applyFont="1" applyBorder="1" applyAlignment="1">
      <alignment/>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0" fontId="1" fillId="0" borderId="1" xfId="28" applyFont="1" applyBorder="1" applyAlignment="1" quotePrefix="1">
      <alignment horizontal="center"/>
      <protection/>
    </xf>
    <xf numFmtId="0" fontId="1" fillId="0" borderId="2" xfId="28" applyFont="1" applyBorder="1" applyAlignment="1" quotePrefix="1">
      <alignment horizontal="center"/>
      <protection/>
    </xf>
    <xf numFmtId="3" fontId="2" fillId="2" borderId="0" xfId="0" applyNumberFormat="1" applyFont="1" applyFill="1" applyBorder="1" applyAlignment="1">
      <alignment horizontal="right" vertical="center" indent="1"/>
    </xf>
    <xf numFmtId="3" fontId="4" fillId="2" borderId="0" xfId="0" applyNumberFormat="1" applyFont="1" applyFill="1" applyBorder="1" applyAlignment="1">
      <alignment horizontal="right" vertical="center" indent="1"/>
    </xf>
    <xf numFmtId="0" fontId="2" fillId="2" borderId="0" xfId="34" applyFont="1" applyFill="1" applyBorder="1" applyAlignment="1">
      <alignment vertical="center" wrapText="1"/>
      <protection/>
    </xf>
    <xf numFmtId="3" fontId="2" fillId="2" borderId="0" xfId="0" applyNumberFormat="1" applyFont="1" applyFill="1" applyBorder="1" applyAlignment="1">
      <alignment vertical="center"/>
    </xf>
    <xf numFmtId="3" fontId="2" fillId="2" borderId="0" xfId="0" applyNumberFormat="1" applyFont="1" applyFill="1" applyBorder="1" applyAlignment="1">
      <alignment horizontal="right" vertical="center" wrapText="1" indent="1"/>
    </xf>
    <xf numFmtId="3" fontId="2" fillId="2" borderId="0" xfId="0" applyNumberFormat="1" applyFont="1" applyFill="1" applyBorder="1" applyAlignment="1">
      <alignment vertical="center" wrapText="1"/>
    </xf>
    <xf numFmtId="0" fontId="4" fillId="2" borderId="0" xfId="34" applyFont="1" applyFill="1" applyBorder="1" applyAlignment="1">
      <alignment vertical="center" wrapText="1"/>
      <protection/>
    </xf>
    <xf numFmtId="3" fontId="4" fillId="2" borderId="0" xfId="35" applyNumberFormat="1" applyFont="1" applyFill="1" applyBorder="1" applyAlignment="1">
      <alignment horizontal="right" vertical="center" indent="1"/>
      <protection/>
    </xf>
    <xf numFmtId="3" fontId="4" fillId="2" borderId="0" xfId="35" applyNumberFormat="1" applyFont="1" applyFill="1" applyBorder="1" applyAlignment="1">
      <alignment vertical="center"/>
      <protection/>
    </xf>
    <xf numFmtId="3" fontId="4" fillId="2" borderId="0" xfId="21" applyNumberFormat="1" applyFont="1" applyFill="1" applyBorder="1" applyAlignment="1">
      <alignment horizontal="right" vertical="center" indent="1"/>
      <protection/>
    </xf>
    <xf numFmtId="3" fontId="4" fillId="2" borderId="0" xfId="21" applyNumberFormat="1" applyFont="1" applyFill="1" applyBorder="1" applyAlignment="1">
      <alignment vertical="center"/>
      <protection/>
    </xf>
    <xf numFmtId="3" fontId="2" fillId="2" borderId="0" xfId="35" applyNumberFormat="1" applyFont="1" applyFill="1" applyBorder="1" applyAlignment="1">
      <alignment horizontal="right" vertical="center" indent="1"/>
      <protection/>
    </xf>
    <xf numFmtId="3" fontId="2" fillId="2" borderId="0" xfId="35" applyNumberFormat="1" applyFont="1" applyFill="1" applyBorder="1" applyAlignment="1">
      <alignment vertical="center"/>
      <protection/>
    </xf>
    <xf numFmtId="3" fontId="2" fillId="2" borderId="0" xfId="21" applyNumberFormat="1" applyFont="1" applyFill="1" applyBorder="1" applyAlignment="1">
      <alignment horizontal="right" vertical="center" indent="1"/>
      <protection/>
    </xf>
    <xf numFmtId="3" fontId="2" fillId="2" borderId="0" xfId="21" applyNumberFormat="1" applyFont="1" applyFill="1" applyBorder="1" applyAlignment="1">
      <alignment vertical="center"/>
      <protection/>
    </xf>
    <xf numFmtId="0" fontId="4" fillId="2" borderId="4" xfId="21" applyFont="1" applyFill="1" applyBorder="1" applyAlignment="1">
      <alignment vertical="center"/>
      <protection/>
    </xf>
    <xf numFmtId="3" fontId="4" fillId="2" borderId="5" xfId="0" applyNumberFormat="1" applyFont="1" applyFill="1" applyBorder="1" applyAlignment="1">
      <alignment horizontal="right" vertical="center" indent="1"/>
    </xf>
    <xf numFmtId="3" fontId="4" fillId="2" borderId="5" xfId="0" applyNumberFormat="1" applyFont="1" applyFill="1" applyBorder="1" applyAlignment="1">
      <alignment vertical="center"/>
    </xf>
    <xf numFmtId="3" fontId="4" fillId="2" borderId="4" xfId="0" applyNumberFormat="1" applyFont="1" applyFill="1" applyBorder="1" applyAlignment="1">
      <alignment horizontal="right" vertical="center" indent="1"/>
    </xf>
    <xf numFmtId="0" fontId="2" fillId="2" borderId="6" xfId="35" applyFont="1" applyFill="1" applyBorder="1" applyAlignment="1">
      <alignment horizontal="center" vertical="center" wrapText="1"/>
      <protection/>
    </xf>
    <xf numFmtId="0" fontId="2" fillId="2" borderId="6" xfId="0" applyFont="1" applyFill="1" applyBorder="1" applyAlignment="1">
      <alignment horizontal="center" vertical="center" wrapText="1"/>
    </xf>
    <xf numFmtId="0" fontId="8" fillId="2" borderId="7" xfId="31" applyFont="1" applyFill="1" applyBorder="1" applyAlignment="1">
      <alignment horizontal="right" vertical="top"/>
      <protection/>
    </xf>
    <xf numFmtId="49" fontId="8" fillId="2" borderId="0" xfId="31" applyNumberFormat="1" applyFont="1" applyFill="1" applyBorder="1" applyAlignment="1">
      <alignment vertical="center" wrapText="1"/>
      <protection/>
    </xf>
    <xf numFmtId="3" fontId="8" fillId="2" borderId="0" xfId="0" applyNumberFormat="1" applyFont="1" applyFill="1" applyBorder="1" applyAlignment="1">
      <alignment horizontal="right" vertical="center" indent="1"/>
    </xf>
    <xf numFmtId="181" fontId="8" fillId="2" borderId="0" xfId="33" applyNumberFormat="1" applyFont="1" applyFill="1" applyBorder="1">
      <alignment/>
      <protection/>
    </xf>
    <xf numFmtId="3" fontId="2" fillId="2" borderId="0" xfId="33" applyNumberFormat="1" applyFont="1" applyFill="1" applyBorder="1" applyAlignment="1">
      <alignment horizontal="right" vertical="center" indent="1"/>
      <protection/>
    </xf>
    <xf numFmtId="3" fontId="8" fillId="2" borderId="0" xfId="32" applyNumberFormat="1" applyFont="1" applyFill="1" applyBorder="1" applyAlignment="1">
      <alignment horizontal="right" vertical="center" indent="1"/>
      <protection/>
    </xf>
    <xf numFmtId="3" fontId="8" fillId="2" borderId="0" xfId="33" applyNumberFormat="1" applyFont="1" applyFill="1" applyBorder="1" applyAlignment="1">
      <alignment horizontal="right" vertical="center" indent="1"/>
      <protection/>
    </xf>
    <xf numFmtId="3" fontId="8" fillId="2" borderId="0" xfId="0" applyNumberFormat="1" applyFont="1" applyFill="1" applyBorder="1" applyAlignment="1">
      <alignment horizontal="right" vertical="center" wrapText="1" indent="1"/>
    </xf>
    <xf numFmtId="1" fontId="8" fillId="2" borderId="0" xfId="0" applyNumberFormat="1" applyFont="1" applyFill="1" applyBorder="1" applyAlignment="1">
      <alignment horizontal="right" vertical="center" wrapText="1" indent="1"/>
    </xf>
    <xf numFmtId="3" fontId="8" fillId="2" borderId="0" xfId="32" applyNumberFormat="1" applyFont="1" applyFill="1" applyBorder="1" applyAlignment="1">
      <alignment vertical="center"/>
      <protection/>
    </xf>
    <xf numFmtId="3" fontId="8" fillId="2" borderId="0" xfId="0" applyNumberFormat="1" applyFont="1" applyFill="1" applyBorder="1" applyAlignment="1">
      <alignment vertical="center" wrapText="1"/>
    </xf>
    <xf numFmtId="49" fontId="4" fillId="2" borderId="8" xfId="31" applyNumberFormat="1" applyFont="1" applyFill="1" applyBorder="1" applyAlignment="1">
      <alignment wrapText="1"/>
      <protection/>
    </xf>
    <xf numFmtId="3" fontId="4" fillId="2" borderId="5" xfId="33" applyNumberFormat="1" applyFont="1" applyFill="1" applyBorder="1" applyAlignment="1">
      <alignment horizontal="right" vertical="center" indent="1"/>
      <protection/>
    </xf>
    <xf numFmtId="181" fontId="4" fillId="2" borderId="5" xfId="33" applyNumberFormat="1" applyFont="1" applyFill="1" applyBorder="1">
      <alignment/>
      <protection/>
    </xf>
    <xf numFmtId="3" fontId="4" fillId="2" borderId="5" xfId="32" applyNumberFormat="1" applyFont="1" applyFill="1" applyBorder="1" applyAlignment="1">
      <alignment horizontal="right" vertical="center" indent="1"/>
      <protection/>
    </xf>
    <xf numFmtId="3" fontId="4" fillId="2" borderId="5" xfId="32" applyNumberFormat="1" applyFont="1" applyFill="1" applyBorder="1" applyAlignment="1">
      <alignment vertical="center"/>
      <protection/>
    </xf>
    <xf numFmtId="3" fontId="4" fillId="2" borderId="9" xfId="33" applyNumberFormat="1" applyFont="1" applyFill="1" applyBorder="1" applyAlignment="1">
      <alignment horizontal="right" vertical="center" indent="1"/>
      <protection/>
    </xf>
    <xf numFmtId="49" fontId="8" fillId="2" borderId="10" xfId="31" applyNumberFormat="1" applyFont="1" applyFill="1" applyBorder="1" applyAlignment="1">
      <alignment/>
      <protection/>
    </xf>
    <xf numFmtId="0" fontId="8" fillId="2" borderId="11" xfId="31" applyFont="1" applyFill="1" applyBorder="1" applyAlignment="1">
      <alignment horizontal="center" vertical="center" wrapText="1"/>
      <protection/>
    </xf>
    <xf numFmtId="0" fontId="8" fillId="2" borderId="12" xfId="31" applyFont="1" applyFill="1" applyBorder="1" applyAlignment="1">
      <alignment horizontal="center" vertical="center" wrapText="1"/>
      <protection/>
    </xf>
    <xf numFmtId="0" fontId="1" fillId="0" borderId="3" xfId="25" applyFont="1" applyBorder="1" applyAlignment="1" quotePrefix="1">
      <alignment horizontal="center" vertical="center" wrapText="1"/>
      <protection/>
    </xf>
    <xf numFmtId="0" fontId="2" fillId="0" borderId="13" xfId="26" applyFont="1" applyBorder="1" applyAlignment="1" quotePrefix="1">
      <alignment horizontal="left" vertical="center" wrapText="1"/>
      <protection/>
    </xf>
    <xf numFmtId="3" fontId="2" fillId="0" borderId="13" xfId="26" applyNumberFormat="1" applyFont="1" applyBorder="1" applyAlignment="1">
      <alignment horizontal="right" vertical="center"/>
      <protection/>
    </xf>
    <xf numFmtId="3" fontId="2" fillId="0" borderId="14" xfId="26" applyNumberFormat="1" applyFont="1" applyBorder="1" applyAlignment="1">
      <alignment horizontal="right" vertical="center"/>
      <protection/>
    </xf>
    <xf numFmtId="3" fontId="2" fillId="0" borderId="0" xfId="26" applyNumberFormat="1" applyFont="1" applyBorder="1" applyAlignment="1">
      <alignment horizontal="right" vertical="center"/>
      <protection/>
    </xf>
    <xf numFmtId="3" fontId="2" fillId="0" borderId="0" xfId="0" applyNumberFormat="1" applyFont="1" applyBorder="1" applyAlignment="1">
      <alignment horizontal="right" vertical="center"/>
    </xf>
    <xf numFmtId="3" fontId="2" fillId="0" borderId="14" xfId="0" applyNumberFormat="1" applyFont="1" applyBorder="1" applyAlignment="1">
      <alignment horizontal="right" vertical="center"/>
    </xf>
    <xf numFmtId="3" fontId="8" fillId="0" borderId="14" xfId="0" applyNumberFormat="1" applyFont="1" applyBorder="1" applyAlignment="1">
      <alignment horizontal="right" vertical="center"/>
    </xf>
    <xf numFmtId="0" fontId="9" fillId="0" borderId="13" xfId="26" applyNumberFormat="1" applyFont="1" applyFill="1" applyBorder="1" applyAlignment="1" applyProtection="1">
      <alignment vertical="center" wrapText="1"/>
      <protection locked="0"/>
    </xf>
    <xf numFmtId="3" fontId="9" fillId="0" borderId="13" xfId="26" applyNumberFormat="1" applyFont="1" applyBorder="1" applyAlignment="1">
      <alignment horizontal="right" vertical="center" wrapText="1"/>
      <protection/>
    </xf>
    <xf numFmtId="3" fontId="9" fillId="0" borderId="14" xfId="0" applyNumberFormat="1" applyFont="1" applyBorder="1" applyAlignment="1">
      <alignment horizontal="right" vertical="center"/>
    </xf>
    <xf numFmtId="3" fontId="9" fillId="0" borderId="0" xfId="26" applyNumberFormat="1" applyFont="1" applyBorder="1" applyAlignment="1">
      <alignment horizontal="right" vertical="center" wrapText="1"/>
      <protection/>
    </xf>
    <xf numFmtId="3" fontId="9" fillId="0" borderId="14" xfId="26" applyNumberFormat="1" applyFont="1" applyBorder="1" applyAlignment="1">
      <alignment horizontal="right" vertical="center" wrapText="1"/>
      <protection/>
    </xf>
    <xf numFmtId="3" fontId="9" fillId="0" borderId="0" xfId="0" applyNumberFormat="1" applyFont="1" applyBorder="1" applyAlignment="1">
      <alignment horizontal="right" vertical="center"/>
    </xf>
    <xf numFmtId="0" fontId="8" fillId="0" borderId="13" xfId="26" applyNumberFormat="1" applyFont="1" applyFill="1" applyBorder="1" applyAlignment="1" applyProtection="1">
      <alignment vertical="center" wrapText="1"/>
      <protection locked="0"/>
    </xf>
    <xf numFmtId="3" fontId="2" fillId="0" borderId="13" xfId="26" applyNumberFormat="1" applyFont="1" applyBorder="1" applyAlignment="1">
      <alignment horizontal="right" vertical="center" wrapText="1"/>
      <protection/>
    </xf>
    <xf numFmtId="3" fontId="2" fillId="0" borderId="14" xfId="26" applyNumberFormat="1" applyFont="1" applyBorder="1" applyAlignment="1">
      <alignment horizontal="right" vertical="center" wrapText="1"/>
      <protection/>
    </xf>
    <xf numFmtId="3" fontId="2" fillId="0" borderId="0" xfId="26" applyNumberFormat="1" applyFont="1" applyBorder="1" applyAlignment="1">
      <alignment horizontal="right" vertical="center" wrapText="1"/>
      <protection/>
    </xf>
    <xf numFmtId="3" fontId="2" fillId="0" borderId="13" xfId="0" applyNumberFormat="1" applyFont="1" applyBorder="1" applyAlignment="1">
      <alignment horizontal="right" vertical="center"/>
    </xf>
    <xf numFmtId="3" fontId="2" fillId="0" borderId="13" xfId="26" applyNumberFormat="1" applyFont="1" applyBorder="1" applyAlignment="1">
      <alignment vertical="center" wrapText="1"/>
      <protection/>
    </xf>
    <xf numFmtId="3" fontId="9" fillId="0" borderId="13" xfId="26" applyNumberFormat="1" applyFont="1" applyFill="1" applyBorder="1" applyAlignment="1" applyProtection="1">
      <alignment horizontal="right" vertical="center" wrapText="1"/>
      <protection locked="0"/>
    </xf>
    <xf numFmtId="3" fontId="9" fillId="0" borderId="14" xfId="26" applyNumberFormat="1" applyFont="1" applyFill="1" applyBorder="1" applyAlignment="1" applyProtection="1">
      <alignment horizontal="right" vertical="center" wrapText="1"/>
      <protection locked="0"/>
    </xf>
    <xf numFmtId="3" fontId="9" fillId="0" borderId="0" xfId="26" applyNumberFormat="1" applyFont="1" applyFill="1" applyBorder="1" applyAlignment="1" applyProtection="1">
      <alignment horizontal="right" vertical="center" wrapText="1"/>
      <protection locked="0"/>
    </xf>
    <xf numFmtId="3" fontId="8" fillId="0" borderId="13" xfId="26" applyNumberFormat="1" applyFont="1" applyFill="1" applyBorder="1" applyAlignment="1" applyProtection="1">
      <alignment horizontal="right" vertical="center" wrapText="1"/>
      <protection locked="0"/>
    </xf>
    <xf numFmtId="3" fontId="8" fillId="0" borderId="14" xfId="26" applyNumberFormat="1" applyFont="1" applyFill="1" applyBorder="1" applyAlignment="1" applyProtection="1">
      <alignment horizontal="right" vertical="center" wrapText="1"/>
      <protection locked="0"/>
    </xf>
    <xf numFmtId="3" fontId="8" fillId="0" borderId="0" xfId="26" applyNumberFormat="1" applyFont="1" applyFill="1" applyBorder="1" applyAlignment="1" applyProtection="1">
      <alignment horizontal="right" vertical="center" wrapText="1"/>
      <protection locked="0"/>
    </xf>
    <xf numFmtId="3" fontId="8" fillId="0" borderId="13" xfId="0" applyNumberFormat="1" applyFont="1" applyBorder="1" applyAlignment="1">
      <alignment horizontal="right" vertical="center"/>
    </xf>
    <xf numFmtId="0" fontId="8" fillId="0" borderId="13" xfId="22" applyNumberFormat="1" applyFont="1" applyFill="1" applyBorder="1" applyAlignment="1" applyProtection="1">
      <alignment vertical="center" wrapText="1"/>
      <protection locked="0"/>
    </xf>
    <xf numFmtId="3" fontId="2" fillId="0" borderId="0" xfId="0" applyNumberFormat="1" applyFont="1" applyFill="1" applyBorder="1" applyAlignment="1">
      <alignment horizontal="right" vertical="center"/>
    </xf>
    <xf numFmtId="3" fontId="8" fillId="0" borderId="13" xfId="26" applyNumberFormat="1" applyFont="1" applyBorder="1" applyAlignment="1">
      <alignment horizontal="right" vertical="center"/>
      <protection/>
    </xf>
    <xf numFmtId="3" fontId="8" fillId="0" borderId="14" xfId="26" applyNumberFormat="1" applyFont="1" applyBorder="1" applyAlignment="1">
      <alignment horizontal="right" vertical="center"/>
      <protection/>
    </xf>
    <xf numFmtId="3" fontId="2" fillId="0" borderId="0" xfId="26" applyNumberFormat="1" applyFont="1" applyFill="1" applyBorder="1" applyAlignment="1">
      <alignment horizontal="right" vertical="center"/>
      <protection/>
    </xf>
    <xf numFmtId="0" fontId="2" fillId="0" borderId="13" xfId="26" applyFont="1" applyFill="1" applyBorder="1" applyAlignment="1">
      <alignment vertical="center" wrapText="1"/>
      <protection/>
    </xf>
    <xf numFmtId="3" fontId="9" fillId="0" borderId="0" xfId="0" applyNumberFormat="1" applyFont="1" applyFill="1" applyBorder="1" applyAlignment="1">
      <alignment horizontal="right" vertical="center"/>
    </xf>
    <xf numFmtId="0" fontId="2" fillId="0" borderId="13" xfId="26" applyFont="1" applyBorder="1" applyAlignment="1">
      <alignment vertical="center" wrapText="1"/>
      <protection/>
    </xf>
    <xf numFmtId="3" fontId="8" fillId="0" borderId="13" xfId="26" applyNumberFormat="1" applyFont="1" applyFill="1" applyBorder="1" applyAlignment="1">
      <alignment vertical="center" wrapText="1"/>
      <protection/>
    </xf>
    <xf numFmtId="3" fontId="8" fillId="0" borderId="13" xfId="26" applyNumberFormat="1" applyFont="1" applyBorder="1" applyAlignment="1">
      <alignment horizontal="right" vertical="center" wrapText="1"/>
      <protection/>
    </xf>
    <xf numFmtId="3" fontId="8" fillId="0" borderId="14" xfId="26" applyNumberFormat="1" applyFont="1" applyBorder="1" applyAlignment="1">
      <alignment horizontal="right" vertical="center" wrapText="1"/>
      <protection/>
    </xf>
    <xf numFmtId="3" fontId="2" fillId="0" borderId="0" xfId="26" applyNumberFormat="1" applyFont="1" applyFill="1" applyBorder="1" applyAlignment="1">
      <alignment horizontal="right" vertical="center" wrapText="1"/>
      <protection/>
    </xf>
    <xf numFmtId="3" fontId="8" fillId="0" borderId="0" xfId="26" applyNumberFormat="1" applyFont="1" applyBorder="1" applyAlignment="1">
      <alignment horizontal="right" vertical="center"/>
      <protection/>
    </xf>
    <xf numFmtId="0" fontId="2" fillId="0" borderId="13" xfId="0" applyFont="1" applyBorder="1" applyAlignment="1">
      <alignment vertical="center"/>
    </xf>
    <xf numFmtId="3" fontId="8" fillId="0" borderId="13" xfId="26" applyNumberFormat="1" applyFont="1" applyFill="1" applyBorder="1" applyAlignment="1">
      <alignment horizontal="right" vertical="center" wrapText="1"/>
      <protection/>
    </xf>
    <xf numFmtId="3" fontId="8" fillId="0" borderId="14" xfId="26" applyNumberFormat="1" applyFont="1" applyFill="1" applyBorder="1" applyAlignment="1">
      <alignment horizontal="right" vertical="center" wrapText="1"/>
      <protection/>
    </xf>
    <xf numFmtId="0" fontId="9" fillId="3" borderId="15" xfId="26" applyFont="1" applyFill="1" applyBorder="1" applyAlignment="1">
      <alignment vertical="center" wrapText="1"/>
      <protection/>
    </xf>
    <xf numFmtId="3" fontId="9" fillId="3" borderId="15" xfId="26" applyNumberFormat="1" applyFont="1" applyFill="1" applyBorder="1" applyAlignment="1">
      <alignment horizontal="right" vertical="center" wrapText="1"/>
      <protection/>
    </xf>
    <xf numFmtId="3" fontId="9" fillId="3" borderId="16" xfId="26" applyNumberFormat="1" applyFont="1" applyFill="1" applyBorder="1" applyAlignment="1">
      <alignment horizontal="right" vertical="center" wrapText="1"/>
      <protection/>
    </xf>
    <xf numFmtId="3" fontId="9" fillId="3" borderId="17" xfId="26" applyNumberFormat="1" applyFont="1" applyFill="1" applyBorder="1" applyAlignment="1">
      <alignment horizontal="right" vertical="center" wrapText="1"/>
      <protection/>
    </xf>
    <xf numFmtId="0" fontId="9" fillId="0" borderId="18" xfId="29" applyFont="1" applyFill="1" applyBorder="1" applyAlignment="1" quotePrefix="1">
      <alignment horizontal="center" vertical="center" wrapText="1"/>
      <protection/>
    </xf>
    <xf numFmtId="0" fontId="9" fillId="0" borderId="19" xfId="29" applyFont="1" applyFill="1" applyBorder="1" applyAlignment="1" quotePrefix="1">
      <alignment horizontal="center" vertical="center" wrapText="1"/>
      <protection/>
    </xf>
    <xf numFmtId="0" fontId="10" fillId="0" borderId="20" xfId="29" applyFont="1" applyFill="1" applyBorder="1" applyAlignment="1" quotePrefix="1">
      <alignment horizontal="center" vertical="center" wrapText="1"/>
      <protection/>
    </xf>
    <xf numFmtId="0" fontId="10" fillId="0" borderId="21" xfId="29" applyFont="1" applyFill="1" applyBorder="1" applyAlignment="1" quotePrefix="1">
      <alignment horizontal="center" vertical="center" wrapText="1"/>
      <protection/>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 fillId="2" borderId="0" xfId="0" applyFont="1" applyFill="1" applyBorder="1" applyAlignment="1">
      <alignment/>
    </xf>
    <xf numFmtId="0" fontId="2" fillId="2" borderId="0" xfId="0" applyFont="1" applyFill="1" applyBorder="1" applyAlignment="1">
      <alignment horizontal="center"/>
    </xf>
    <xf numFmtId="0" fontId="9" fillId="0" borderId="0" xfId="0" applyFont="1" applyBorder="1" applyAlignment="1">
      <alignment vertical="top" wrapText="1"/>
    </xf>
    <xf numFmtId="0" fontId="12" fillId="0" borderId="0" xfId="0" applyFont="1" applyAlignment="1">
      <alignment vertical="top" wrapText="1"/>
    </xf>
    <xf numFmtId="0" fontId="2" fillId="0" borderId="0" xfId="31" applyFont="1" applyBorder="1" applyAlignment="1">
      <alignment horizontal="left" wrapText="1"/>
      <protection/>
    </xf>
    <xf numFmtId="9" fontId="5" fillId="0" borderId="17" xfId="0" applyNumberFormat="1" applyFont="1" applyFill="1" applyBorder="1" applyAlignment="1">
      <alignment horizontal="left" vertical="center" wrapText="1"/>
    </xf>
    <xf numFmtId="2" fontId="3" fillId="0" borderId="0" xfId="28" applyNumberFormat="1" applyFont="1" applyBorder="1" applyAlignment="1">
      <alignment horizontal="left" wrapText="1"/>
      <protection/>
    </xf>
    <xf numFmtId="0" fontId="2" fillId="0" borderId="0" xfId="31" applyFont="1" applyBorder="1" applyAlignment="1">
      <alignment horizontal="left"/>
      <protection/>
    </xf>
    <xf numFmtId="0" fontId="2" fillId="2" borderId="24" xfId="21" applyFont="1" applyFill="1" applyBorder="1" applyAlignment="1">
      <alignment horizontal="center" vertical="center" wrapText="1"/>
      <protection/>
    </xf>
    <xf numFmtId="0" fontId="2" fillId="2" borderId="21" xfId="21" applyFont="1" applyFill="1" applyBorder="1" applyAlignment="1">
      <alignment horizontal="center" vertical="center" wrapText="1"/>
      <protection/>
    </xf>
    <xf numFmtId="0" fontId="4" fillId="2" borderId="25" xfId="21" applyFont="1" applyFill="1" applyBorder="1" applyAlignment="1">
      <alignment horizontal="center" wrapText="1"/>
      <protection/>
    </xf>
    <xf numFmtId="1" fontId="4" fillId="2" borderId="25" xfId="21" applyNumberFormat="1" applyFont="1" applyFill="1" applyBorder="1" applyAlignment="1">
      <alignment horizontal="center" wrapText="1"/>
      <protection/>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0" xfId="32" applyFont="1" applyBorder="1" applyAlignment="1">
      <alignment horizontal="left"/>
      <protection/>
    </xf>
    <xf numFmtId="0" fontId="5" fillId="0" borderId="17" xfId="32" applyFont="1" applyBorder="1" applyAlignment="1">
      <alignment horizontal="left"/>
      <protection/>
    </xf>
    <xf numFmtId="0" fontId="9" fillId="0" borderId="0" xfId="0" applyFont="1" applyBorder="1" applyAlignment="1">
      <alignment horizontal="left"/>
    </xf>
    <xf numFmtId="0" fontId="11" fillId="0" borderId="0" xfId="0" applyFont="1" applyBorder="1" applyAlignment="1">
      <alignment horizontal="left"/>
    </xf>
    <xf numFmtId="0" fontId="4" fillId="2" borderId="25" xfId="31" applyFont="1" applyFill="1" applyBorder="1" applyAlignment="1">
      <alignment horizontal="center" vertical="center" wrapText="1"/>
      <protection/>
    </xf>
    <xf numFmtId="0" fontId="4" fillId="2" borderId="25" xfId="33" applyFont="1" applyFill="1" applyBorder="1" applyAlignment="1">
      <alignment horizontal="center" wrapText="1"/>
      <protection/>
    </xf>
    <xf numFmtId="0" fontId="4" fillId="2" borderId="26" xfId="31" applyFont="1" applyFill="1" applyBorder="1" applyAlignment="1">
      <alignment horizontal="center" vertical="center" wrapText="1"/>
      <protection/>
    </xf>
    <xf numFmtId="0" fontId="2" fillId="0" borderId="0" xfId="31" applyFont="1" applyBorder="1" applyAlignment="1">
      <alignment horizontal="justify" vertical="top" wrapText="1"/>
      <protection/>
    </xf>
    <xf numFmtId="9" fontId="5" fillId="0" borderId="17" xfId="0" applyNumberFormat="1" applyFont="1" applyFill="1" applyBorder="1" applyAlignment="1">
      <alignment horizontal="left" vertical="center"/>
    </xf>
    <xf numFmtId="0" fontId="9" fillId="0" borderId="0" xfId="25" applyFont="1" applyBorder="1" applyAlignment="1">
      <alignment vertical="top" wrapText="1"/>
      <protection/>
    </xf>
    <xf numFmtId="0" fontId="2" fillId="0" borderId="0" xfId="31" applyFont="1" applyFill="1" applyBorder="1" applyAlignment="1">
      <alignment horizontal="left" wrapText="1"/>
      <protection/>
    </xf>
    <xf numFmtId="0" fontId="5" fillId="0" borderId="17" xfId="0" applyFont="1" applyBorder="1" applyAlignment="1">
      <alignment horizontal="left"/>
    </xf>
    <xf numFmtId="0" fontId="8" fillId="0" borderId="27" xfId="22" applyNumberFormat="1" applyFont="1" applyFill="1" applyBorder="1" applyAlignment="1" applyProtection="1">
      <alignment horizontal="center" wrapText="1"/>
      <protection locked="0"/>
    </xf>
    <xf numFmtId="0" fontId="8" fillId="0" borderId="28" xfId="22" applyNumberFormat="1" applyFont="1" applyFill="1" applyBorder="1" applyAlignment="1" applyProtection="1">
      <alignment horizontal="center" wrapText="1"/>
      <protection locked="0"/>
    </xf>
    <xf numFmtId="0" fontId="8" fillId="0" borderId="29" xfId="26" applyNumberFormat="1" applyFont="1" applyFill="1" applyBorder="1" applyAlignment="1" applyProtection="1" quotePrefix="1">
      <alignment horizontal="center" vertical="center" wrapText="1"/>
      <protection locked="0"/>
    </xf>
    <xf numFmtId="0" fontId="8" fillId="0" borderId="30" xfId="26" applyNumberFormat="1" applyFont="1" applyFill="1" applyBorder="1" applyAlignment="1" applyProtection="1" quotePrefix="1">
      <alignment horizontal="center" vertical="center" wrapText="1"/>
      <protection locked="0"/>
    </xf>
    <xf numFmtId="0" fontId="8" fillId="0" borderId="24" xfId="26" applyNumberFormat="1" applyFont="1" applyFill="1" applyBorder="1" applyAlignment="1" applyProtection="1">
      <alignment horizontal="center" vertical="center" wrapText="1"/>
      <protection locked="0"/>
    </xf>
    <xf numFmtId="0" fontId="8" fillId="0" borderId="26" xfId="26" applyNumberFormat="1" applyFont="1" applyFill="1" applyBorder="1" applyAlignment="1" applyProtection="1">
      <alignment horizontal="center" vertical="center" wrapText="1"/>
      <protection locked="0"/>
    </xf>
    <xf numFmtId="0" fontId="8" fillId="0" borderId="29" xfId="26" applyNumberFormat="1" applyFont="1" applyFill="1" applyBorder="1" applyAlignment="1" applyProtection="1">
      <alignment horizontal="center" vertical="center" wrapText="1"/>
      <protection locked="0"/>
    </xf>
    <xf numFmtId="0" fontId="8" fillId="0" borderId="30" xfId="26" applyNumberFormat="1" applyFont="1" applyFill="1" applyBorder="1" applyAlignment="1" applyProtection="1">
      <alignment horizontal="center" vertical="center" wrapText="1"/>
      <protection locked="0"/>
    </xf>
    <xf numFmtId="0" fontId="2" fillId="0" borderId="24" xfId="0" applyFont="1" applyFill="1" applyBorder="1" applyAlignment="1">
      <alignment horizontal="center" vertical="center"/>
    </xf>
    <xf numFmtId="0" fontId="2" fillId="0" borderId="30" xfId="0" applyFont="1" applyFill="1" applyBorder="1" applyAlignment="1">
      <alignment horizontal="center" vertical="center"/>
    </xf>
    <xf numFmtId="0" fontId="5" fillId="0" borderId="17" xfId="23" applyFont="1" applyBorder="1" applyAlignment="1">
      <alignment horizontal="left"/>
      <protection/>
    </xf>
    <xf numFmtId="0" fontId="9" fillId="0" borderId="0" xfId="29" applyFont="1" applyFill="1" applyBorder="1" applyAlignment="1">
      <alignment horizontal="left" wrapText="1"/>
      <protection/>
    </xf>
    <xf numFmtId="0" fontId="10" fillId="0" borderId="0" xfId="29" applyFont="1" applyFill="1" applyBorder="1" applyAlignment="1">
      <alignment horizontal="left" wrapText="1"/>
      <protection/>
    </xf>
    <xf numFmtId="0" fontId="2" fillId="0" borderId="0" xfId="23" applyFont="1" applyBorder="1" applyAlignment="1">
      <alignment horizontal="left"/>
      <protection/>
    </xf>
    <xf numFmtId="0" fontId="17" fillId="2" borderId="2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1" fillId="3" borderId="0" xfId="0" applyFont="1" applyFill="1" applyAlignment="1">
      <alignment horizontal="center"/>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4" fillId="2" borderId="0" xfId="0" applyFont="1" applyFill="1" applyBorder="1" applyAlignment="1">
      <alignment vertical="top" wrapText="1"/>
    </xf>
    <xf numFmtId="0" fontId="0" fillId="2" borderId="0" xfId="0" applyFill="1" applyBorder="1" applyAlignment="1">
      <alignment vertical="top" wrapText="1"/>
    </xf>
    <xf numFmtId="44" fontId="5" fillId="2" borderId="0" xfId="19" applyFont="1" applyFill="1" applyBorder="1" applyAlignment="1">
      <alignment horizontal="center"/>
    </xf>
    <xf numFmtId="0" fontId="15" fillId="2" borderId="22" xfId="0" applyFont="1" applyFill="1" applyBorder="1" applyAlignment="1">
      <alignment horizontal="left"/>
    </xf>
    <xf numFmtId="0" fontId="15" fillId="2" borderId="0" xfId="0" applyFont="1" applyFill="1" applyBorder="1" applyAlignment="1">
      <alignment horizontal="left"/>
    </xf>
    <xf numFmtId="0" fontId="15" fillId="2" borderId="23" xfId="0" applyFont="1" applyFill="1" applyBorder="1" applyAlignment="1">
      <alignment horizontal="left"/>
    </xf>
    <xf numFmtId="0" fontId="14" fillId="2" borderId="22" xfId="0" applyFont="1" applyFill="1" applyBorder="1" applyAlignment="1">
      <alignment vertical="center" wrapText="1"/>
    </xf>
    <xf numFmtId="0" fontId="14" fillId="2" borderId="0" xfId="0" applyFont="1" applyFill="1" applyBorder="1" applyAlignment="1">
      <alignment vertical="center" wrapText="1"/>
    </xf>
    <xf numFmtId="0" fontId="14" fillId="2" borderId="23" xfId="0" applyFont="1" applyFill="1" applyBorder="1" applyAlignment="1">
      <alignment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2" borderId="33" xfId="0" applyFont="1" applyFill="1" applyBorder="1" applyAlignment="1">
      <alignmen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44" fontId="15" fillId="0" borderId="0" xfId="19" applyFont="1" applyBorder="1" applyAlignment="1">
      <alignment horizontal="left"/>
    </xf>
    <xf numFmtId="0" fontId="22" fillId="3" borderId="37" xfId="0" applyFont="1" applyFill="1" applyBorder="1" applyAlignment="1">
      <alignment horizontal="center"/>
    </xf>
    <xf numFmtId="0" fontId="22" fillId="3" borderId="38" xfId="0" applyFont="1" applyFill="1" applyBorder="1" applyAlignment="1">
      <alignment horizontal="center"/>
    </xf>
    <xf numFmtId="0" fontId="22" fillId="3" borderId="39" xfId="0" applyFont="1" applyFill="1" applyBorder="1" applyAlignment="1">
      <alignment horizontal="center"/>
    </xf>
    <xf numFmtId="0" fontId="20" fillId="4" borderId="37" xfId="0" applyFont="1" applyFill="1" applyBorder="1" applyAlignment="1">
      <alignment horizontal="center"/>
    </xf>
    <xf numFmtId="0" fontId="20" fillId="4" borderId="38" xfId="0" applyFont="1" applyFill="1" applyBorder="1" applyAlignment="1">
      <alignment horizontal="center"/>
    </xf>
    <xf numFmtId="0" fontId="20" fillId="4" borderId="39" xfId="0" applyFont="1" applyFill="1" applyBorder="1" applyAlignment="1">
      <alignment horizontal="center"/>
    </xf>
    <xf numFmtId="9" fontId="2" fillId="2" borderId="40" xfId="0" applyNumberFormat="1" applyFont="1" applyFill="1" applyBorder="1" applyAlignment="1">
      <alignment horizontal="center" vertical="center"/>
    </xf>
    <xf numFmtId="1" fontId="4" fillId="2" borderId="24"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wrapText="1"/>
    </xf>
    <xf numFmtId="1" fontId="4" fillId="2" borderId="26" xfId="0"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wrapText="1"/>
    </xf>
    <xf numFmtId="1" fontId="4" fillId="2" borderId="30" xfId="0" applyNumberFormat="1" applyFont="1" applyFill="1" applyBorder="1" applyAlignment="1">
      <alignment horizontal="center" vertical="center" wrapText="1"/>
    </xf>
    <xf numFmtId="9" fontId="2" fillId="2" borderId="41"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9" xfId="0" applyNumberFormat="1" applyFont="1" applyFill="1" applyBorder="1" applyAlignment="1">
      <alignment horizontal="center" vertical="center" wrapText="1"/>
    </xf>
    <xf numFmtId="1" fontId="2" fillId="2" borderId="20"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9" fontId="2" fillId="2" borderId="42" xfId="0" applyNumberFormat="1" applyFont="1" applyFill="1" applyBorder="1" applyAlignment="1">
      <alignment horizontal="left" vertical="center" wrapText="1"/>
    </xf>
    <xf numFmtId="3" fontId="2" fillId="2" borderId="0" xfId="30" applyNumberFormat="1" applyFont="1" applyFill="1" applyBorder="1" applyAlignment="1">
      <alignment horizontal="right" vertical="center" indent="1"/>
      <protection/>
    </xf>
    <xf numFmtId="1" fontId="2" fillId="2" borderId="0" xfId="0" applyNumberFormat="1" applyFont="1" applyFill="1" applyBorder="1" applyAlignment="1">
      <alignment horizontal="right" vertical="center" indent="1"/>
    </xf>
    <xf numFmtId="1" fontId="2" fillId="2" borderId="13" xfId="0" applyNumberFormat="1" applyFont="1" applyFill="1" applyBorder="1" applyAlignment="1">
      <alignment horizontal="right" vertical="center" indent="1"/>
    </xf>
    <xf numFmtId="1" fontId="2" fillId="2" borderId="14" xfId="0" applyNumberFormat="1" applyFont="1" applyFill="1" applyBorder="1" applyAlignment="1">
      <alignment horizontal="right" vertical="center" indent="1"/>
    </xf>
    <xf numFmtId="3" fontId="2" fillId="2" borderId="13" xfId="0" applyNumberFormat="1" applyFont="1" applyFill="1" applyBorder="1" applyAlignment="1">
      <alignment horizontal="right" vertical="center" indent="1"/>
    </xf>
    <xf numFmtId="49" fontId="2" fillId="2" borderId="14" xfId="0" applyNumberFormat="1" applyFont="1" applyFill="1" applyBorder="1" applyAlignment="1">
      <alignment horizontal="right" vertical="center" indent="1"/>
    </xf>
    <xf numFmtId="1" fontId="2" fillId="2" borderId="0" xfId="30" applyNumberFormat="1" applyFont="1" applyFill="1" applyBorder="1" applyAlignment="1">
      <alignment horizontal="right" vertical="center" indent="1"/>
      <protection/>
    </xf>
    <xf numFmtId="9" fontId="4" fillId="2" borderId="42" xfId="0" applyNumberFormat="1" applyFont="1" applyFill="1" applyBorder="1" applyAlignment="1">
      <alignment horizontal="left" vertical="center" wrapText="1"/>
    </xf>
    <xf numFmtId="1" fontId="4" fillId="2" borderId="0" xfId="30" applyNumberFormat="1" applyFont="1" applyFill="1" applyBorder="1" applyAlignment="1">
      <alignment horizontal="right" vertical="center" indent="1"/>
      <protection/>
    </xf>
    <xf numFmtId="1" fontId="4" fillId="2" borderId="13" xfId="30" applyNumberFormat="1" applyFont="1" applyFill="1" applyBorder="1" applyAlignment="1">
      <alignment horizontal="right" vertical="center" indent="1"/>
      <protection/>
    </xf>
    <xf numFmtId="1" fontId="4" fillId="2" borderId="14" xfId="0" applyNumberFormat="1" applyFont="1" applyFill="1" applyBorder="1" applyAlignment="1">
      <alignment horizontal="right" vertical="center" indent="1"/>
    </xf>
    <xf numFmtId="1" fontId="4" fillId="2" borderId="0" xfId="0" applyNumberFormat="1" applyFont="1" applyFill="1" applyBorder="1" applyAlignment="1">
      <alignment horizontal="right" vertical="center" indent="1"/>
    </xf>
    <xf numFmtId="3" fontId="4" fillId="2" borderId="13" xfId="0" applyNumberFormat="1" applyFont="1" applyFill="1" applyBorder="1" applyAlignment="1">
      <alignment horizontal="right" vertical="center" indent="1"/>
    </xf>
    <xf numFmtId="49" fontId="4" fillId="2" borderId="14" xfId="0" applyNumberFormat="1" applyFont="1" applyFill="1" applyBorder="1" applyAlignment="1">
      <alignment horizontal="right" vertical="center" indent="1"/>
    </xf>
    <xf numFmtId="9" fontId="4" fillId="2" borderId="43" xfId="0" applyNumberFormat="1" applyFont="1" applyFill="1" applyBorder="1" applyAlignment="1">
      <alignment horizontal="left" vertical="center" wrapText="1"/>
    </xf>
    <xf numFmtId="1" fontId="4" fillId="2" borderId="8" xfId="0" applyNumberFormat="1" applyFont="1" applyFill="1" applyBorder="1" applyAlignment="1">
      <alignment horizontal="right" vertical="center" indent="1"/>
    </xf>
    <xf numFmtId="1" fontId="4" fillId="2" borderId="5" xfId="0" applyNumberFormat="1" applyFont="1" applyFill="1" applyBorder="1" applyAlignment="1">
      <alignment horizontal="right" vertical="center" indent="1"/>
    </xf>
    <xf numFmtId="1" fontId="4" fillId="2" borderId="9" xfId="0" applyNumberFormat="1" applyFont="1" applyFill="1" applyBorder="1" applyAlignment="1">
      <alignment horizontal="right" vertical="center" indent="1"/>
    </xf>
    <xf numFmtId="1" fontId="4" fillId="2" borderId="44" xfId="0" applyNumberFormat="1" applyFont="1" applyFill="1" applyBorder="1" applyAlignment="1">
      <alignment horizontal="right" vertical="center" indent="1"/>
    </xf>
    <xf numFmtId="1" fontId="4" fillId="2" borderId="45" xfId="0" applyNumberFormat="1" applyFont="1" applyFill="1" applyBorder="1" applyAlignment="1">
      <alignment horizontal="right" vertical="center" indent="1"/>
    </xf>
    <xf numFmtId="3" fontId="4" fillId="2" borderId="44" xfId="0" applyNumberFormat="1" applyFont="1" applyFill="1" applyBorder="1" applyAlignment="1">
      <alignment horizontal="right" vertical="center" indent="1"/>
    </xf>
    <xf numFmtId="49" fontId="4" fillId="2" borderId="46" xfId="0" applyNumberFormat="1" applyFont="1" applyFill="1" applyBorder="1" applyAlignment="1">
      <alignment horizontal="right" vertical="center" indent="1"/>
    </xf>
    <xf numFmtId="0" fontId="1" fillId="2" borderId="47" xfId="27" applyFont="1" applyFill="1" applyBorder="1" applyAlignment="1">
      <alignment wrapText="1"/>
      <protection/>
    </xf>
    <xf numFmtId="0" fontId="1" fillId="2" borderId="48" xfId="27" applyFont="1" applyFill="1" applyBorder="1" applyAlignment="1" quotePrefix="1">
      <alignment horizontal="center"/>
      <protection/>
    </xf>
    <xf numFmtId="0" fontId="1" fillId="2" borderId="49" xfId="27" applyFont="1" applyFill="1" applyBorder="1" applyAlignment="1" quotePrefix="1">
      <alignment horizontal="center"/>
      <protection/>
    </xf>
    <xf numFmtId="0" fontId="1" fillId="2" borderId="50" xfId="27" applyFont="1" applyFill="1" applyBorder="1" applyAlignment="1" quotePrefix="1">
      <alignment horizontal="center"/>
      <protection/>
    </xf>
    <xf numFmtId="49" fontId="2" fillId="2" borderId="51" xfId="27" applyNumberFormat="1" applyFont="1" applyFill="1" applyBorder="1" applyAlignment="1">
      <alignment wrapText="1"/>
      <protection/>
    </xf>
    <xf numFmtId="1" fontId="2" fillId="2" borderId="52" xfId="27" applyNumberFormat="1" applyFont="1" applyFill="1" applyBorder="1" applyAlignment="1">
      <alignment horizontal="right" vertical="center" indent="1"/>
      <protection/>
    </xf>
    <xf numFmtId="1" fontId="2" fillId="2" borderId="0" xfId="27" applyNumberFormat="1" applyFont="1" applyFill="1" applyBorder="1" applyAlignment="1">
      <alignment horizontal="right" vertical="center" indent="1"/>
      <protection/>
    </xf>
    <xf numFmtId="3" fontId="2" fillId="2" borderId="53" xfId="0" applyNumberFormat="1" applyFont="1" applyFill="1" applyBorder="1" applyAlignment="1">
      <alignment horizontal="right" vertical="center" indent="1"/>
    </xf>
    <xf numFmtId="49" fontId="4" fillId="2" borderId="54" xfId="27" applyNumberFormat="1" applyFont="1" applyFill="1" applyBorder="1" applyAlignment="1">
      <alignment wrapText="1"/>
      <protection/>
    </xf>
    <xf numFmtId="1" fontId="4" fillId="2" borderId="55" xfId="27" applyNumberFormat="1" applyFont="1" applyFill="1" applyBorder="1" applyAlignment="1">
      <alignment horizontal="right" vertical="center" indent="1"/>
      <protection/>
    </xf>
    <xf numFmtId="1" fontId="4" fillId="2" borderId="4" xfId="27" applyNumberFormat="1" applyFont="1" applyFill="1" applyBorder="1" applyAlignment="1">
      <alignment horizontal="right" vertical="center" indent="1"/>
      <protection/>
    </xf>
    <xf numFmtId="3" fontId="4" fillId="2" borderId="56" xfId="0" applyNumberFormat="1" applyFont="1" applyFill="1" applyBorder="1" applyAlignment="1">
      <alignment horizontal="right" vertical="center" indent="1"/>
    </xf>
    <xf numFmtId="0" fontId="2" fillId="2" borderId="27" xfId="23" applyFont="1" applyFill="1" applyBorder="1" applyAlignment="1">
      <alignment horizontal="center"/>
      <protection/>
    </xf>
    <xf numFmtId="0" fontId="2" fillId="2" borderId="29" xfId="29" applyFont="1" applyFill="1" applyBorder="1" applyAlignment="1" quotePrefix="1">
      <alignment horizontal="center" vertical="center" wrapText="1"/>
      <protection/>
    </xf>
    <xf numFmtId="0" fontId="2" fillId="2" borderId="30" xfId="29" applyFont="1" applyFill="1" applyBorder="1" applyAlignment="1" quotePrefix="1">
      <alignment horizontal="center" vertical="center" wrapText="1"/>
      <protection/>
    </xf>
    <xf numFmtId="0" fontId="8" fillId="2" borderId="24" xfId="26" applyNumberFormat="1" applyFont="1" applyFill="1" applyBorder="1" applyAlignment="1" applyProtection="1">
      <alignment horizontal="center" vertical="center" wrapText="1"/>
      <protection locked="0"/>
    </xf>
    <xf numFmtId="0" fontId="8" fillId="2" borderId="26" xfId="26" applyNumberFormat="1" applyFont="1" applyFill="1" applyBorder="1" applyAlignment="1" applyProtection="1">
      <alignment horizontal="center" vertical="center" wrapText="1"/>
      <protection locked="0"/>
    </xf>
    <xf numFmtId="0" fontId="8" fillId="2" borderId="29" xfId="26" applyNumberFormat="1" applyFont="1" applyFill="1" applyBorder="1" applyAlignment="1" applyProtection="1">
      <alignment horizontal="center" vertical="center" wrapText="1"/>
      <protection locked="0"/>
    </xf>
    <xf numFmtId="0" fontId="8" fillId="2" borderId="30" xfId="26" applyNumberFormat="1" applyFont="1" applyFill="1" applyBorder="1" applyAlignment="1" applyProtection="1">
      <alignment horizontal="center" vertical="center" wrapText="1"/>
      <protection locked="0"/>
    </xf>
    <xf numFmtId="0" fontId="2" fillId="2" borderId="28" xfId="23" applyFont="1" applyFill="1" applyBorder="1" applyAlignment="1">
      <alignment horizontal="center"/>
      <protection/>
    </xf>
    <xf numFmtId="0" fontId="10" fillId="2" borderId="20" xfId="29" applyFont="1" applyFill="1" applyBorder="1" applyAlignment="1" quotePrefix="1">
      <alignment horizontal="center" vertical="center" wrapText="1"/>
      <protection/>
    </xf>
    <xf numFmtId="0" fontId="9" fillId="2" borderId="18" xfId="29" applyFont="1" applyFill="1" applyBorder="1" applyAlignment="1" quotePrefix="1">
      <alignment horizontal="center" vertical="center" wrapText="1"/>
      <protection/>
    </xf>
    <xf numFmtId="0" fontId="10" fillId="2" borderId="21" xfId="29" applyFont="1" applyFill="1" applyBorder="1" applyAlignment="1" quotePrefix="1">
      <alignment horizontal="center" vertical="center" wrapText="1"/>
      <protection/>
    </xf>
    <xf numFmtId="0" fontId="9" fillId="2" borderId="19" xfId="29" applyFont="1" applyFill="1" applyBorder="1" applyAlignment="1" quotePrefix="1">
      <alignment horizontal="center" vertical="center" wrapText="1"/>
      <protection/>
    </xf>
    <xf numFmtId="0" fontId="2" fillId="2" borderId="13" xfId="29" applyFont="1" applyFill="1" applyBorder="1" applyAlignment="1">
      <alignment vertical="center" wrapText="1"/>
      <protection/>
    </xf>
    <xf numFmtId="0" fontId="5" fillId="2" borderId="57" xfId="29" applyFont="1" applyFill="1" applyBorder="1" applyAlignment="1">
      <alignment vertical="center" wrapText="1"/>
      <protection/>
    </xf>
    <xf numFmtId="1" fontId="5" fillId="2" borderId="57" xfId="23" applyNumberFormat="1" applyFont="1" applyFill="1" applyBorder="1" applyAlignment="1">
      <alignment horizontal="right" vertical="center"/>
      <protection/>
    </xf>
    <xf numFmtId="1" fontId="5" fillId="2" borderId="46" xfId="23" applyNumberFormat="1" applyFont="1" applyFill="1" applyBorder="1" applyAlignment="1">
      <alignment horizontal="right" vertical="center"/>
      <protection/>
    </xf>
    <xf numFmtId="1" fontId="5" fillId="2" borderId="4" xfId="23" applyNumberFormat="1" applyFont="1" applyFill="1" applyBorder="1" applyAlignment="1">
      <alignment horizontal="right" vertical="center"/>
      <protection/>
    </xf>
    <xf numFmtId="3" fontId="2" fillId="2" borderId="13" xfId="29" applyNumberFormat="1" applyFont="1" applyFill="1" applyBorder="1" applyAlignment="1">
      <alignment horizontal="right" vertical="center" wrapText="1"/>
      <protection/>
    </xf>
    <xf numFmtId="3" fontId="2" fillId="2" borderId="14" xfId="0" applyNumberFormat="1" applyFont="1" applyFill="1" applyBorder="1" applyAlignment="1">
      <alignment horizontal="right" vertical="center"/>
    </xf>
    <xf numFmtId="3" fontId="2" fillId="2" borderId="0" xfId="24" applyNumberFormat="1" applyFont="1" applyFill="1" applyBorder="1" applyAlignment="1">
      <alignment horizontal="right" vertical="center"/>
      <protection/>
    </xf>
    <xf numFmtId="3" fontId="2" fillId="2" borderId="0" xfId="23" applyNumberFormat="1" applyFont="1" applyFill="1" applyBorder="1" applyAlignment="1">
      <alignment horizontal="right" vertical="center"/>
      <protection/>
    </xf>
    <xf numFmtId="3" fontId="2" fillId="2" borderId="13" xfId="23" applyNumberFormat="1" applyFont="1" applyFill="1" applyBorder="1" applyAlignment="1">
      <alignment horizontal="right" vertical="center"/>
      <protection/>
    </xf>
    <xf numFmtId="3" fontId="2" fillId="2" borderId="14" xfId="23" applyNumberFormat="1" applyFont="1" applyFill="1" applyBorder="1" applyAlignment="1">
      <alignment horizontal="right" vertical="center"/>
      <protection/>
    </xf>
    <xf numFmtId="3" fontId="2" fillId="2" borderId="0"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1" fontId="2" fillId="2" borderId="58" xfId="23" applyNumberFormat="1" applyFont="1" applyFill="1" applyBorder="1" applyAlignment="1">
      <alignment vertical="center"/>
      <protection/>
    </xf>
    <xf numFmtId="1" fontId="2" fillId="2" borderId="59" xfId="23" applyNumberFormat="1" applyFont="1" applyFill="1" applyBorder="1" applyAlignment="1">
      <alignment vertical="center"/>
      <protection/>
    </xf>
    <xf numFmtId="1" fontId="2" fillId="2" borderId="60" xfId="23" applyNumberFormat="1" applyFont="1" applyFill="1" applyBorder="1" applyAlignment="1">
      <alignment vertical="center"/>
      <protection/>
    </xf>
    <xf numFmtId="1" fontId="2" fillId="2" borderId="61" xfId="23" applyNumberFormat="1" applyFont="1" applyFill="1" applyBorder="1" applyAlignment="1">
      <alignment vertical="center"/>
      <protection/>
    </xf>
    <xf numFmtId="1" fontId="2" fillId="2" borderId="14" xfId="23" applyNumberFormat="1" applyFont="1" applyFill="1" applyBorder="1" applyAlignment="1">
      <alignment vertical="center"/>
      <protection/>
    </xf>
    <xf numFmtId="0" fontId="9" fillId="2" borderId="13" xfId="29" applyFont="1" applyFill="1" applyBorder="1" applyAlignment="1">
      <alignment vertical="center" wrapText="1"/>
      <protection/>
    </xf>
    <xf numFmtId="3" fontId="9" fillId="2" borderId="58" xfId="29" applyNumberFormat="1" applyFont="1" applyFill="1" applyBorder="1" applyAlignment="1">
      <alignment horizontal="right" vertical="center"/>
      <protection/>
    </xf>
    <xf numFmtId="3" fontId="9" fillId="2" borderId="59" xfId="29" applyNumberFormat="1" applyFont="1" applyFill="1" applyBorder="1" applyAlignment="1">
      <alignment horizontal="right" vertical="center"/>
      <protection/>
    </xf>
    <xf numFmtId="3" fontId="9" fillId="2" borderId="60" xfId="29" applyNumberFormat="1" applyFont="1" applyFill="1" applyBorder="1" applyAlignment="1">
      <alignment horizontal="right" vertical="center"/>
      <protection/>
    </xf>
    <xf numFmtId="3" fontId="9" fillId="2" borderId="61" xfId="29" applyNumberFormat="1" applyFont="1" applyFill="1" applyBorder="1" applyAlignment="1">
      <alignment horizontal="right" vertical="center"/>
      <protection/>
    </xf>
    <xf numFmtId="3" fontId="9" fillId="2" borderId="14" xfId="29" applyNumberFormat="1" applyFont="1" applyFill="1" applyBorder="1" applyAlignment="1">
      <alignment horizontal="right" vertical="center"/>
      <protection/>
    </xf>
    <xf numFmtId="3" fontId="9" fillId="2" borderId="58" xfId="29" applyNumberFormat="1" applyFont="1" applyFill="1" applyBorder="1" applyAlignment="1">
      <alignment vertical="center"/>
      <protection/>
    </xf>
    <xf numFmtId="3" fontId="9" fillId="2" borderId="59" xfId="29" applyNumberFormat="1" applyFont="1" applyFill="1" applyBorder="1" applyAlignment="1">
      <alignment vertical="center"/>
      <protection/>
    </xf>
    <xf numFmtId="0" fontId="9" fillId="2" borderId="60" xfId="23" applyFont="1" applyFill="1" applyBorder="1" applyAlignment="1">
      <alignment vertical="center"/>
      <protection/>
    </xf>
    <xf numFmtId="0" fontId="9" fillId="2" borderId="61" xfId="23" applyFont="1" applyFill="1" applyBorder="1" applyAlignment="1">
      <alignment vertical="center"/>
      <protection/>
    </xf>
    <xf numFmtId="3" fontId="9" fillId="2" borderId="59" xfId="23" applyNumberFormat="1" applyFont="1" applyFill="1" applyBorder="1" applyAlignment="1">
      <alignment vertical="center"/>
      <protection/>
    </xf>
    <xf numFmtId="3" fontId="9" fillId="2" borderId="60" xfId="23" applyNumberFormat="1" applyFont="1" applyFill="1" applyBorder="1" applyAlignment="1">
      <alignment vertical="center"/>
      <protection/>
    </xf>
    <xf numFmtId="3" fontId="9" fillId="2" borderId="14" xfId="23" applyNumberFormat="1" applyFont="1" applyFill="1" applyBorder="1" applyAlignment="1">
      <alignment vertical="center"/>
      <protection/>
    </xf>
  </cellXfs>
  <cellStyles count="23">
    <cellStyle name="Normal" xfId="0"/>
    <cellStyle name="Hyperlink" xfId="15"/>
    <cellStyle name="Followed Hyperlink" xfId="16"/>
    <cellStyle name="Comma" xfId="17"/>
    <cellStyle name="Comma [0]" xfId="18"/>
    <cellStyle name="Currency" xfId="19"/>
    <cellStyle name="Currency [0]" xfId="20"/>
    <cellStyle name="Normal_compar_types_stagiaires_2005_2006" xfId="21"/>
    <cellStyle name="Normal_diplômes_détaillés_2003_2005" xfId="22"/>
    <cellStyle name="Normal_Diplomes_T41_univ_UT_2007" xfId="23"/>
    <cellStyle name="Normal_DN_2007" xfId="24"/>
    <cellStyle name="Normal_durée_formations_0205" xfId="25"/>
    <cellStyle name="Normal_Feuil1" xfId="26"/>
    <cellStyle name="Normal_heures_stage_2008" xfId="27"/>
    <cellStyle name="Normal_origine_ressources_2005_2006" xfId="28"/>
    <cellStyle name="Normal_recap_diplomes_par_etablissements" xfId="29"/>
    <cellStyle name="Normal_rers_2008_tot" xfId="30"/>
    <cellStyle name="Normal_spécialités de formations_2005" xfId="31"/>
    <cellStyle name="Normal_specialites_formations_univ_ut_2008" xfId="32"/>
    <cellStyle name="Normal_spécialités_NSF_2007" xfId="33"/>
    <cellStyle name="Normal_types_stagiaires_univ_2005" xfId="34"/>
    <cellStyle name="Normal_types_stagiaires_univ_2005_sstom"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35"/>
          <c:w val="0.9635"/>
          <c:h val="0.9765"/>
        </c:manualLayout>
      </c:layout>
      <c:barChart>
        <c:barDir val="col"/>
        <c:grouping val="clustered"/>
        <c:varyColors val="0"/>
        <c:ser>
          <c:idx val="0"/>
          <c:order val="0"/>
          <c:tx>
            <c:strRef>
              <c:f>'[1]Graphique encadré'!$B$2</c:f>
              <c:strCache>
                <c:ptCount val="1"/>
                <c:pt idx="0">
                  <c:v>Contrats de professionnalisation</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'[1]Graphique encadré'!$A$3:$A$24</c:f>
              <c:strCache>
                <c:ptCount val="22"/>
                <c:pt idx="0">
                  <c:v>Rhône-Alpes</c:v>
                </c:pt>
                <c:pt idx="1">
                  <c:v>Midi-Pyrénées</c:v>
                </c:pt>
                <c:pt idx="2">
                  <c:v>Nord - Pas-de-Calais</c:v>
                </c:pt>
                <c:pt idx="3">
                  <c:v>Champagne-Ardenne</c:v>
                </c:pt>
                <c:pt idx="4">
                  <c:v>Limousin</c:v>
                </c:pt>
                <c:pt idx="5">
                  <c:v>Bretagne</c:v>
                </c:pt>
                <c:pt idx="6">
                  <c:v>Provence - Alpes - Côte d'Azur</c:v>
                </c:pt>
                <c:pt idx="7">
                  <c:v>Auvergne</c:v>
                </c:pt>
                <c:pt idx="8">
                  <c:v>Bourgogne</c:v>
                </c:pt>
                <c:pt idx="9">
                  <c:v>Aquitaine</c:v>
                </c:pt>
                <c:pt idx="10">
                  <c:v>Lorraine</c:v>
                </c:pt>
                <c:pt idx="11">
                  <c:v>Haute-Normandie</c:v>
                </c:pt>
                <c:pt idx="12">
                  <c:v>Basse-Normandie</c:v>
                </c:pt>
                <c:pt idx="13">
                  <c:v>Franche-Comté</c:v>
                </c:pt>
                <c:pt idx="14">
                  <c:v>Pays de la Loire</c:v>
                </c:pt>
                <c:pt idx="15">
                  <c:v>Île-de-France</c:v>
                </c:pt>
                <c:pt idx="16">
                  <c:v>Picardie</c:v>
                </c:pt>
                <c:pt idx="17">
                  <c:v>Centre</c:v>
                </c:pt>
                <c:pt idx="18">
                  <c:v>Poitou-Charentes</c:v>
                </c:pt>
                <c:pt idx="19">
                  <c:v>Alsace</c:v>
                </c:pt>
                <c:pt idx="20">
                  <c:v>Languedoc-Roussillon</c:v>
                </c:pt>
                <c:pt idx="21">
                  <c:v>Corse</c:v>
                </c:pt>
              </c:strCache>
            </c:strRef>
          </c:cat>
          <c:val>
            <c:numRef>
              <c:f>'[1]Graphique encadré'!$B$3:$B$24</c:f>
              <c:numCache>
                <c:ptCount val="22"/>
                <c:pt idx="0">
                  <c:v>1486.358396311003</c:v>
                </c:pt>
                <c:pt idx="1">
                  <c:v>997.271434610507</c:v>
                </c:pt>
                <c:pt idx="2">
                  <c:v>528.029344441759</c:v>
                </c:pt>
                <c:pt idx="3">
                  <c:v>320.6937554800197</c:v>
                </c:pt>
                <c:pt idx="4">
                  <c:v>304.4871794871795</c:v>
                </c:pt>
                <c:pt idx="5">
                  <c:v>297.1019762803263</c:v>
                </c:pt>
                <c:pt idx="6">
                  <c:v>294.1017641951872</c:v>
                </c:pt>
                <c:pt idx="7">
                  <c:v>247.8862671008026</c:v>
                </c:pt>
                <c:pt idx="8">
                  <c:v>212.1811255244249</c:v>
                </c:pt>
                <c:pt idx="9">
                  <c:v>155.32305037212814</c:v>
                </c:pt>
                <c:pt idx="10">
                  <c:v>144.09363145358125</c:v>
                </c:pt>
                <c:pt idx="11">
                  <c:v>122.30164070401734</c:v>
                </c:pt>
                <c:pt idx="12">
                  <c:v>116.80704506805155</c:v>
                </c:pt>
                <c:pt idx="13">
                  <c:v>97.63841474550794</c:v>
                </c:pt>
                <c:pt idx="14">
                  <c:v>75.7199647116391</c:v>
                </c:pt>
                <c:pt idx="15">
                  <c:v>71.14899084213515</c:v>
                </c:pt>
                <c:pt idx="16">
                  <c:v>51.0187650746891</c:v>
                </c:pt>
                <c:pt idx="17">
                  <c:v>40.237057648109875</c:v>
                </c:pt>
                <c:pt idx="18">
                  <c:v>33.77268668662185</c:v>
                </c:pt>
                <c:pt idx="19">
                  <c:v>27.032422271388885</c:v>
                </c:pt>
                <c:pt idx="20">
                  <c:v>24.25324265854345</c:v>
                </c:pt>
                <c:pt idx="21">
                  <c:v>0</c:v>
                </c:pt>
              </c:numCache>
            </c:numRef>
          </c:val>
        </c:ser>
        <c:ser>
          <c:idx val="1"/>
          <c:order val="1"/>
          <c:tx>
            <c:strRef>
              <c:f>'[1]Graphique encadré'!$C$2</c:f>
              <c:strCache>
                <c:ptCount val="1"/>
                <c:pt idx="0">
                  <c:v>Contrats d'apprentissage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'[1]Graphique encadré'!$A$3:$A$24</c:f>
              <c:strCache>
                <c:ptCount val="22"/>
                <c:pt idx="0">
                  <c:v>Rhône-Alpes</c:v>
                </c:pt>
                <c:pt idx="1">
                  <c:v>Midi-Pyrénées</c:v>
                </c:pt>
                <c:pt idx="2">
                  <c:v>Nord - Pas-de-Calais</c:v>
                </c:pt>
                <c:pt idx="3">
                  <c:v>Champagne-Ardenne</c:v>
                </c:pt>
                <c:pt idx="4">
                  <c:v>Limousin</c:v>
                </c:pt>
                <c:pt idx="5">
                  <c:v>Bretagne</c:v>
                </c:pt>
                <c:pt idx="6">
                  <c:v>Provence - Alpes - Côte d'Azur</c:v>
                </c:pt>
                <c:pt idx="7">
                  <c:v>Auvergne</c:v>
                </c:pt>
                <c:pt idx="8">
                  <c:v>Bourgogne</c:v>
                </c:pt>
                <c:pt idx="9">
                  <c:v>Aquitaine</c:v>
                </c:pt>
                <c:pt idx="10">
                  <c:v>Lorraine</c:v>
                </c:pt>
                <c:pt idx="11">
                  <c:v>Haute-Normandie</c:v>
                </c:pt>
                <c:pt idx="12">
                  <c:v>Basse-Normandie</c:v>
                </c:pt>
                <c:pt idx="13">
                  <c:v>Franche-Comté</c:v>
                </c:pt>
                <c:pt idx="14">
                  <c:v>Pays de la Loire</c:v>
                </c:pt>
                <c:pt idx="15">
                  <c:v>Île-de-France</c:v>
                </c:pt>
                <c:pt idx="16">
                  <c:v>Picardie</c:v>
                </c:pt>
                <c:pt idx="17">
                  <c:v>Centre</c:v>
                </c:pt>
                <c:pt idx="18">
                  <c:v>Poitou-Charentes</c:v>
                </c:pt>
                <c:pt idx="19">
                  <c:v>Alsace</c:v>
                </c:pt>
                <c:pt idx="20">
                  <c:v>Languedoc-Roussillon</c:v>
                </c:pt>
                <c:pt idx="21">
                  <c:v>Corse</c:v>
                </c:pt>
              </c:strCache>
            </c:strRef>
          </c:cat>
          <c:val>
            <c:numRef>
              <c:f>'[1]Graphique encadré'!$C$3:$C$24</c:f>
              <c:numCache>
                <c:ptCount val="22"/>
                <c:pt idx="0">
                  <c:v>1134.366594082234</c:v>
                </c:pt>
                <c:pt idx="1">
                  <c:v>755.1592944160485</c:v>
                </c:pt>
                <c:pt idx="2">
                  <c:v>507.27213273241676</c:v>
                </c:pt>
                <c:pt idx="3">
                  <c:v>99.0907671427027</c:v>
                </c:pt>
                <c:pt idx="4">
                  <c:v>66.5680473372781</c:v>
                </c:pt>
                <c:pt idx="5">
                  <c:v>155.4196195047582</c:v>
                </c:pt>
                <c:pt idx="6">
                  <c:v>666.7137451034963</c:v>
                </c:pt>
                <c:pt idx="7">
                  <c:v>150.07168602859403</c:v>
                </c:pt>
                <c:pt idx="8">
                  <c:v>163.958142450692</c:v>
                </c:pt>
                <c:pt idx="9">
                  <c:v>175.0080897422069</c:v>
                </c:pt>
                <c:pt idx="10">
                  <c:v>214.67010400227412</c:v>
                </c:pt>
                <c:pt idx="11">
                  <c:v>171.39157261289625</c:v>
                </c:pt>
                <c:pt idx="12">
                  <c:v>152.30722543187113</c:v>
                </c:pt>
                <c:pt idx="13">
                  <c:v>191.7646562987314</c:v>
                </c:pt>
                <c:pt idx="14">
                  <c:v>48.932241346672434</c:v>
                </c:pt>
                <c:pt idx="15">
                  <c:v>848.6213404644168</c:v>
                </c:pt>
                <c:pt idx="16">
                  <c:v>47.96780902371101</c:v>
                </c:pt>
                <c:pt idx="17">
                  <c:v>251.65210630767027</c:v>
                </c:pt>
                <c:pt idx="18">
                  <c:v>69.39593154785312</c:v>
                </c:pt>
                <c:pt idx="19">
                  <c:v>393.0098314840384</c:v>
                </c:pt>
                <c:pt idx="20">
                  <c:v>212.7817822576212</c:v>
                </c:pt>
                <c:pt idx="21">
                  <c:v>439.53534834603425</c:v>
                </c:pt>
              </c:numCache>
            </c:numRef>
          </c:val>
        </c:ser>
        <c:axId val="19367318"/>
        <c:axId val="40088135"/>
      </c:barChart>
      <c:catAx>
        <c:axId val="19367318"/>
        <c:scaling>
          <c:orientation val="minMax"/>
        </c:scaling>
        <c:axPos val="b"/>
        <c:delete val="0"/>
        <c:numFmt formatCode="General" sourceLinked="1"/>
        <c:majorTickMark val="out"/>
        <c:minorTickMark val="none"/>
        <c:tickLblPos val="nextTo"/>
        <c:crossAx val="40088135"/>
        <c:crosses val="autoZero"/>
        <c:auto val="1"/>
        <c:lblOffset val="100"/>
        <c:noMultiLvlLbl val="0"/>
      </c:catAx>
      <c:valAx>
        <c:axId val="40088135"/>
        <c:scaling>
          <c:orientation val="minMax"/>
        </c:scaling>
        <c:axPos val="l"/>
        <c:majorGridlines>
          <c:spPr>
            <a:ln w="12700">
              <a:solidFill>
                <a:srgbClr val="C0C0C0"/>
              </a:solidFill>
            </a:ln>
          </c:spPr>
        </c:majorGridlines>
        <c:delete val="0"/>
        <c:numFmt formatCode="General" sourceLinked="1"/>
        <c:majorTickMark val="out"/>
        <c:minorTickMark val="none"/>
        <c:tickLblPos val="nextTo"/>
        <c:crossAx val="19367318"/>
        <c:crossesAt val="1"/>
        <c:crossBetween val="between"/>
        <c:dispUnits/>
      </c:valAx>
      <c:spPr>
        <a:noFill/>
        <a:ln w="12700">
          <a:solidFill>
            <a:srgbClr val="808080"/>
          </a:solidFill>
        </a:ln>
      </c:spPr>
    </c:plotArea>
    <c:legend>
      <c:legendPos val="r"/>
      <c:layout>
        <c:manualLayout>
          <c:xMode val="edge"/>
          <c:yMode val="edge"/>
          <c:x val="0.3385"/>
          <c:y val="0.1512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19050</xdr:rowOff>
    </xdr:from>
    <xdr:to>
      <xdr:col>7</xdr:col>
      <xdr:colOff>561975</xdr:colOff>
      <xdr:row>33</xdr:row>
      <xdr:rowOff>85725</xdr:rowOff>
    </xdr:to>
    <xdr:graphicFrame>
      <xdr:nvGraphicFramePr>
        <xdr:cNvPr id="1" name="Chart 1"/>
        <xdr:cNvGraphicFramePr/>
      </xdr:nvGraphicFramePr>
      <xdr:xfrm>
        <a:off x="219075" y="3752850"/>
        <a:ext cx="6276975" cy="4114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esquiepa\LOCALS~1\Temp\notes7904F8\~001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97\FCU2005\R&#233;sultats\DIPLOMES\r&#233;cap_part_diplomes_nationaux_02030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sheetName val="Graphique 2"/>
      <sheetName val="Graphique 3"/>
      <sheetName val="Graphique encadré"/>
    </sheetNames>
    <sheetDataSet>
      <sheetData sheetId="3">
        <row r="2">
          <cell r="B2" t="str">
            <v>Contrats de professionnalisation</v>
          </cell>
          <cell r="C2" t="str">
            <v>Contrats d'apprentissage</v>
          </cell>
        </row>
        <row r="3">
          <cell r="A3" t="str">
            <v>Rhône-Alpes</v>
          </cell>
          <cell r="B3">
            <v>1486.358396311003</v>
          </cell>
          <cell r="C3">
            <v>1134.366594082234</v>
          </cell>
        </row>
        <row r="4">
          <cell r="A4" t="str">
            <v>Midi-Pyrénées</v>
          </cell>
          <cell r="B4">
            <v>997.271434610507</v>
          </cell>
          <cell r="C4">
            <v>755.1592944160485</v>
          </cell>
        </row>
        <row r="5">
          <cell r="A5" t="str">
            <v>Nord - Pas-de-Calais</v>
          </cell>
          <cell r="B5">
            <v>528.029344441759</v>
          </cell>
          <cell r="C5">
            <v>507.27213273241676</v>
          </cell>
        </row>
        <row r="6">
          <cell r="A6" t="str">
            <v>Champagne-Ardenne</v>
          </cell>
          <cell r="B6">
            <v>320.6937554800197</v>
          </cell>
          <cell r="C6">
            <v>99.0907671427027</v>
          </cell>
        </row>
        <row r="7">
          <cell r="A7" t="str">
            <v>Limousin</v>
          </cell>
          <cell r="B7">
            <v>304.4871794871795</v>
          </cell>
          <cell r="C7">
            <v>66.5680473372781</v>
          </cell>
        </row>
        <row r="8">
          <cell r="A8" t="str">
            <v>Bretagne</v>
          </cell>
          <cell r="B8">
            <v>297.1019762803263</v>
          </cell>
          <cell r="C8">
            <v>155.4196195047582</v>
          </cell>
        </row>
        <row r="9">
          <cell r="A9" t="str">
            <v>Provence - Alpes - Côte d'Azur</v>
          </cell>
          <cell r="B9">
            <v>294.1017641951872</v>
          </cell>
          <cell r="C9">
            <v>666.7137451034963</v>
          </cell>
        </row>
        <row r="10">
          <cell r="A10" t="str">
            <v>Auvergne</v>
          </cell>
          <cell r="B10">
            <v>247.8862671008026</v>
          </cell>
          <cell r="C10">
            <v>150.07168602859403</v>
          </cell>
        </row>
        <row r="11">
          <cell r="A11" t="str">
            <v>Bourgogne</v>
          </cell>
          <cell r="B11">
            <v>212.1811255244249</v>
          </cell>
          <cell r="C11">
            <v>163.958142450692</v>
          </cell>
        </row>
        <row r="12">
          <cell r="A12" t="str">
            <v>Aquitaine</v>
          </cell>
          <cell r="B12">
            <v>155.32305037212814</v>
          </cell>
          <cell r="C12">
            <v>175.0080897422069</v>
          </cell>
        </row>
        <row r="13">
          <cell r="A13" t="str">
            <v>Lorraine</v>
          </cell>
          <cell r="B13">
            <v>144.09363145358125</v>
          </cell>
          <cell r="C13">
            <v>214.67010400227412</v>
          </cell>
        </row>
        <row r="14">
          <cell r="A14" t="str">
            <v>Haute-Normandie</v>
          </cell>
          <cell r="B14">
            <v>122.30164070401734</v>
          </cell>
          <cell r="C14">
            <v>171.39157261289625</v>
          </cell>
        </row>
        <row r="15">
          <cell r="A15" t="str">
            <v>Basse-Normandie</v>
          </cell>
          <cell r="B15">
            <v>116.80704506805155</v>
          </cell>
          <cell r="C15">
            <v>152.30722543187113</v>
          </cell>
        </row>
        <row r="16">
          <cell r="A16" t="str">
            <v>Franche-Comté</v>
          </cell>
          <cell r="B16">
            <v>97.63841474550794</v>
          </cell>
          <cell r="C16">
            <v>191.7646562987314</v>
          </cell>
        </row>
        <row r="17">
          <cell r="A17" t="str">
            <v>Pays de la Loire</v>
          </cell>
          <cell r="B17">
            <v>75.7199647116391</v>
          </cell>
          <cell r="C17">
            <v>48.932241346672434</v>
          </cell>
        </row>
        <row r="18">
          <cell r="A18" t="str">
            <v>Île-de-France</v>
          </cell>
          <cell r="B18">
            <v>71.14899084213515</v>
          </cell>
          <cell r="C18">
            <v>848.6213404644168</v>
          </cell>
        </row>
        <row r="19">
          <cell r="A19" t="str">
            <v>Picardie</v>
          </cell>
          <cell r="B19">
            <v>51.0187650746891</v>
          </cell>
          <cell r="C19">
            <v>47.96780902371101</v>
          </cell>
        </row>
        <row r="20">
          <cell r="A20" t="str">
            <v>Centre</v>
          </cell>
          <cell r="B20">
            <v>40.237057648109875</v>
          </cell>
          <cell r="C20">
            <v>251.65210630767027</v>
          </cell>
        </row>
        <row r="21">
          <cell r="A21" t="str">
            <v>Poitou-Charentes</v>
          </cell>
          <cell r="B21">
            <v>33.77268668662185</v>
          </cell>
          <cell r="C21">
            <v>69.39593154785312</v>
          </cell>
        </row>
        <row r="22">
          <cell r="A22" t="str">
            <v>Alsace</v>
          </cell>
          <cell r="B22">
            <v>27.032422271388885</v>
          </cell>
          <cell r="C22">
            <v>393.0098314840384</v>
          </cell>
        </row>
        <row r="23">
          <cell r="A23" t="str">
            <v>Languedoc-Roussillon</v>
          </cell>
          <cell r="B23">
            <v>24.25324265854345</v>
          </cell>
          <cell r="C23">
            <v>212.7817822576212</v>
          </cell>
        </row>
        <row r="24">
          <cell r="A24" t="str">
            <v>Corse</v>
          </cell>
          <cell r="B24">
            <v>0</v>
          </cell>
          <cell r="C24">
            <v>439.53534834603425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ap_%t_dipl_nat_univ_ 02_05"/>
      <sheetName val="recap_diplomes_nat_du_2002_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A20" sqref="A20"/>
    </sheetView>
  </sheetViews>
  <sheetFormatPr defaultColWidth="11.421875" defaultRowHeight="12.75"/>
  <cols>
    <col min="1" max="1" width="26.7109375" style="0" customWidth="1"/>
    <col min="2" max="3" width="7.7109375" style="0" customWidth="1"/>
    <col min="4" max="4" width="9.7109375" style="0" customWidth="1"/>
    <col min="5" max="6" width="7.7109375" style="0" customWidth="1"/>
    <col min="7" max="7" width="9.7109375" style="0" customWidth="1"/>
    <col min="8" max="9" width="7.7109375" style="0" customWidth="1"/>
    <col min="10" max="10" width="9.7109375" style="0" customWidth="1"/>
    <col min="11" max="12" width="7.7109375" style="0" customWidth="1"/>
    <col min="13" max="19" width="9.7109375" style="0" customWidth="1"/>
  </cols>
  <sheetData>
    <row r="1" spans="1:13" ht="12.75">
      <c r="A1" s="29" t="s">
        <v>39</v>
      </c>
      <c r="B1" s="27"/>
      <c r="C1" s="27"/>
      <c r="D1" s="27"/>
      <c r="E1" s="27"/>
      <c r="F1" s="27"/>
      <c r="G1" s="27"/>
      <c r="H1" s="27"/>
      <c r="I1" s="27"/>
      <c r="J1" s="27"/>
      <c r="K1" s="27"/>
      <c r="L1" s="27"/>
      <c r="M1" s="27"/>
    </row>
    <row r="2" spans="1:13" ht="13.5" thickBot="1">
      <c r="A2" s="29"/>
      <c r="B2" s="27"/>
      <c r="C2" s="27"/>
      <c r="D2" s="27"/>
      <c r="E2" s="27"/>
      <c r="F2" s="27"/>
      <c r="G2" s="27"/>
      <c r="H2" s="27"/>
      <c r="I2" s="27"/>
      <c r="J2" s="27"/>
      <c r="K2" s="27"/>
      <c r="L2" s="27"/>
      <c r="M2" s="27"/>
    </row>
    <row r="3" spans="1:13" ht="13.5" thickTop="1">
      <c r="A3" s="210" t="s">
        <v>22</v>
      </c>
      <c r="B3" s="211" t="s">
        <v>23</v>
      </c>
      <c r="C3" s="212"/>
      <c r="D3" s="213"/>
      <c r="E3" s="214" t="s">
        <v>24</v>
      </c>
      <c r="F3" s="212"/>
      <c r="G3" s="215"/>
      <c r="H3" s="211" t="s">
        <v>25</v>
      </c>
      <c r="I3" s="212"/>
      <c r="J3" s="213"/>
      <c r="K3" s="214" t="s">
        <v>26</v>
      </c>
      <c r="L3" s="212"/>
      <c r="M3" s="215"/>
    </row>
    <row r="4" spans="1:13" ht="33.75">
      <c r="A4" s="216"/>
      <c r="B4" s="217">
        <v>2008</v>
      </c>
      <c r="C4" s="218">
        <v>2009</v>
      </c>
      <c r="D4" s="219" t="s">
        <v>27</v>
      </c>
      <c r="E4" s="220">
        <v>2008</v>
      </c>
      <c r="F4" s="218">
        <v>2009</v>
      </c>
      <c r="G4" s="221" t="s">
        <v>27</v>
      </c>
      <c r="H4" s="217">
        <v>2008</v>
      </c>
      <c r="I4" s="218">
        <v>2009</v>
      </c>
      <c r="J4" s="219" t="s">
        <v>27</v>
      </c>
      <c r="K4" s="220">
        <v>2008</v>
      </c>
      <c r="L4" s="218">
        <v>2009</v>
      </c>
      <c r="M4" s="221" t="s">
        <v>27</v>
      </c>
    </row>
    <row r="5" spans="1:13" ht="12.75" customHeight="1">
      <c r="A5" s="222" t="s">
        <v>28</v>
      </c>
      <c r="B5" s="223">
        <v>218</v>
      </c>
      <c r="C5" s="223">
        <v>228</v>
      </c>
      <c r="D5" s="224">
        <v>5</v>
      </c>
      <c r="E5" s="225">
        <v>337</v>
      </c>
      <c r="F5" s="224">
        <v>348</v>
      </c>
      <c r="G5" s="226">
        <v>3</v>
      </c>
      <c r="H5" s="224">
        <v>44.067</v>
      </c>
      <c r="I5" s="224">
        <v>47.271</v>
      </c>
      <c r="J5" s="224">
        <v>7</v>
      </c>
      <c r="K5" s="227">
        <f aca="true" t="shared" si="0" ref="K5:L9">H5*1000/E5</f>
        <v>130.7626112759644</v>
      </c>
      <c r="L5" s="41">
        <f t="shared" si="0"/>
        <v>135.83620689655172</v>
      </c>
      <c r="M5" s="228" t="s">
        <v>29</v>
      </c>
    </row>
    <row r="6" spans="1:13" ht="24.75" customHeight="1">
      <c r="A6" s="222" t="s">
        <v>30</v>
      </c>
      <c r="B6" s="229">
        <v>22.791819</v>
      </c>
      <c r="C6" s="229">
        <v>24</v>
      </c>
      <c r="D6" s="224">
        <v>5</v>
      </c>
      <c r="E6" s="225">
        <v>13.897</v>
      </c>
      <c r="F6" s="224">
        <v>13.897</v>
      </c>
      <c r="G6" s="226">
        <v>0</v>
      </c>
      <c r="H6" s="224">
        <v>1.603204</v>
      </c>
      <c r="I6" s="224">
        <v>1.603204</v>
      </c>
      <c r="J6" s="224">
        <v>0</v>
      </c>
      <c r="K6" s="227">
        <f t="shared" si="0"/>
        <v>115.36331582355905</v>
      </c>
      <c r="L6" s="41">
        <f t="shared" si="0"/>
        <v>115.36331582355905</v>
      </c>
      <c r="M6" s="228" t="s">
        <v>31</v>
      </c>
    </row>
    <row r="7" spans="1:13" ht="12.75" customHeight="1">
      <c r="A7" s="230" t="s">
        <v>32</v>
      </c>
      <c r="B7" s="231">
        <v>240.791819</v>
      </c>
      <c r="C7" s="231">
        <v>252</v>
      </c>
      <c r="D7" s="224">
        <v>5</v>
      </c>
      <c r="E7" s="232">
        <v>351</v>
      </c>
      <c r="F7" s="231">
        <v>361.897</v>
      </c>
      <c r="G7" s="233">
        <v>3</v>
      </c>
      <c r="H7" s="234">
        <v>46</v>
      </c>
      <c r="I7" s="234">
        <v>48.603204</v>
      </c>
      <c r="J7" s="234">
        <v>7</v>
      </c>
      <c r="K7" s="235">
        <f t="shared" si="0"/>
        <v>131.05413105413106</v>
      </c>
      <c r="L7" s="42">
        <f t="shared" si="0"/>
        <v>134.30120724957652</v>
      </c>
      <c r="M7" s="236" t="s">
        <v>33</v>
      </c>
    </row>
    <row r="8" spans="1:13" ht="12.75" customHeight="1">
      <c r="A8" s="222" t="s">
        <v>34</v>
      </c>
      <c r="B8" s="224">
        <v>107.759391</v>
      </c>
      <c r="C8" s="224">
        <v>107.759391</v>
      </c>
      <c r="D8" s="224">
        <v>0</v>
      </c>
      <c r="E8" s="225">
        <v>83</v>
      </c>
      <c r="F8" s="224">
        <v>86</v>
      </c>
      <c r="G8" s="226">
        <v>4</v>
      </c>
      <c r="H8" s="224">
        <v>15.177707</v>
      </c>
      <c r="I8" s="224">
        <v>15.177707</v>
      </c>
      <c r="J8" s="224">
        <v>0</v>
      </c>
      <c r="K8" s="227">
        <f t="shared" si="0"/>
        <v>182.86393975903616</v>
      </c>
      <c r="L8" s="41">
        <f t="shared" si="0"/>
        <v>176.48496511627908</v>
      </c>
      <c r="M8" s="228" t="s">
        <v>35</v>
      </c>
    </row>
    <row r="9" spans="1:13" ht="12.75" customHeight="1">
      <c r="A9" s="237" t="s">
        <v>36</v>
      </c>
      <c r="B9" s="238">
        <v>348.55120999999997</v>
      </c>
      <c r="C9" s="239">
        <v>359.759391</v>
      </c>
      <c r="D9" s="240">
        <v>3</v>
      </c>
      <c r="E9" s="241">
        <v>434</v>
      </c>
      <c r="F9" s="239">
        <v>447.897</v>
      </c>
      <c r="G9" s="242">
        <v>3</v>
      </c>
      <c r="H9" s="238">
        <v>60.660497</v>
      </c>
      <c r="I9" s="239">
        <v>63.780910999999996</v>
      </c>
      <c r="J9" s="240">
        <v>5</v>
      </c>
      <c r="K9" s="243">
        <f t="shared" si="0"/>
        <v>139.77073041474654</v>
      </c>
      <c r="L9" s="57">
        <f t="shared" si="0"/>
        <v>142.400844390563</v>
      </c>
      <c r="M9" s="244" t="s">
        <v>37</v>
      </c>
    </row>
    <row r="10" spans="1:13" ht="12.75">
      <c r="A10" s="139" t="s">
        <v>38</v>
      </c>
      <c r="B10" s="139"/>
      <c r="C10" s="139"/>
      <c r="D10" s="139"/>
      <c r="E10" s="139"/>
      <c r="F10" s="139"/>
      <c r="G10" s="139"/>
      <c r="H10" s="139"/>
      <c r="I10" s="139"/>
      <c r="J10" s="139"/>
      <c r="K10" s="139"/>
      <c r="L10" s="139"/>
      <c r="M10" s="139"/>
    </row>
    <row r="11" spans="1:13" ht="12.75">
      <c r="A11" s="140" t="s">
        <v>14</v>
      </c>
      <c r="B11" s="140"/>
      <c r="C11" s="140"/>
      <c r="D11" s="140"/>
      <c r="E11" s="140"/>
      <c r="F11" s="140"/>
      <c r="G11" s="140"/>
      <c r="H11" s="140"/>
      <c r="I11" s="140"/>
      <c r="J11" s="140"/>
      <c r="K11" s="140"/>
      <c r="L11" s="140"/>
      <c r="M11" s="140"/>
    </row>
    <row r="12" spans="1:13" ht="12.75">
      <c r="A12" s="1"/>
      <c r="B12" s="1"/>
      <c r="C12" s="1"/>
      <c r="D12" s="1"/>
      <c r="E12" s="1"/>
      <c r="F12" s="1"/>
      <c r="G12" s="1"/>
      <c r="H12" s="1"/>
      <c r="I12" s="1"/>
      <c r="J12" s="1"/>
      <c r="K12" s="1"/>
      <c r="L12" s="1"/>
      <c r="M12" s="28"/>
    </row>
  </sheetData>
  <mergeCells count="7">
    <mergeCell ref="K3:M3"/>
    <mergeCell ref="A10:M10"/>
    <mergeCell ref="A11:M11"/>
    <mergeCell ref="A3:A4"/>
    <mergeCell ref="B3:D3"/>
    <mergeCell ref="E3:G3"/>
    <mergeCell ref="H3:J3"/>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0"/>
  <sheetViews>
    <sheetView workbookViewId="0" topLeftCell="A1">
      <selection activeCell="C28" sqref="C28"/>
    </sheetView>
  </sheetViews>
  <sheetFormatPr defaultColWidth="11.421875" defaultRowHeight="12.75"/>
  <cols>
    <col min="1" max="16384" width="10.140625" style="1" customWidth="1"/>
  </cols>
  <sheetData>
    <row r="1" ht="12">
      <c r="A1" s="36" t="s">
        <v>168</v>
      </c>
    </row>
    <row r="2" ht="11.25">
      <c r="A2" s="1" t="s">
        <v>21</v>
      </c>
    </row>
    <row r="3" spans="1:6" ht="11.25">
      <c r="A3" s="141" t="s">
        <v>12</v>
      </c>
      <c r="B3" s="141"/>
      <c r="C3" s="141"/>
      <c r="D3" s="141"/>
      <c r="E3" s="141"/>
      <c r="F3" s="141"/>
    </row>
    <row r="4" spans="1:6" ht="22.5">
      <c r="A4" s="5"/>
      <c r="B4" s="6" t="s">
        <v>0</v>
      </c>
      <c r="C4" s="6" t="s">
        <v>1</v>
      </c>
      <c r="D4" s="6" t="s">
        <v>2</v>
      </c>
      <c r="E4" s="6" t="s">
        <v>3</v>
      </c>
      <c r="F4" s="6" t="s">
        <v>4</v>
      </c>
    </row>
    <row r="5" spans="1:6" ht="11.25">
      <c r="A5" s="39" t="s">
        <v>5</v>
      </c>
      <c r="B5" s="2">
        <v>25</v>
      </c>
      <c r="C5" s="2">
        <v>12</v>
      </c>
      <c r="D5" s="2">
        <v>26</v>
      </c>
      <c r="E5" s="2">
        <v>29</v>
      </c>
      <c r="F5" s="2">
        <v>7</v>
      </c>
    </row>
    <row r="6" spans="1:6" ht="11.25">
      <c r="A6" s="39" t="s">
        <v>6</v>
      </c>
      <c r="B6" s="2">
        <v>26</v>
      </c>
      <c r="C6" s="2">
        <v>14</v>
      </c>
      <c r="D6" s="2">
        <v>26</v>
      </c>
      <c r="E6" s="2">
        <v>27</v>
      </c>
      <c r="F6" s="2">
        <v>7</v>
      </c>
    </row>
    <row r="7" spans="1:6" ht="11.25">
      <c r="A7" s="39" t="s">
        <v>7</v>
      </c>
      <c r="B7" s="3">
        <v>29</v>
      </c>
      <c r="C7" s="3">
        <v>17</v>
      </c>
      <c r="D7" s="3">
        <v>23</v>
      </c>
      <c r="E7" s="3">
        <v>24.7</v>
      </c>
      <c r="F7" s="3">
        <v>6</v>
      </c>
    </row>
    <row r="8" spans="1:6" ht="11.25">
      <c r="A8" s="40" t="s">
        <v>8</v>
      </c>
      <c r="B8" s="4">
        <v>28</v>
      </c>
      <c r="C8" s="4">
        <v>18</v>
      </c>
      <c r="D8" s="4">
        <v>24</v>
      </c>
      <c r="E8" s="4">
        <v>24</v>
      </c>
      <c r="F8" s="4">
        <v>7</v>
      </c>
    </row>
    <row r="10" ht="11.25">
      <c r="A10" s="14" t="s">
        <v>14</v>
      </c>
    </row>
  </sheetData>
  <mergeCells count="1">
    <mergeCell ref="A3:F3"/>
  </mergeCells>
  <printOptions/>
  <pageMargins left="0.75" right="0.75" top="1" bottom="1" header="0.4921259845" footer="0.492125984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M42"/>
  <sheetViews>
    <sheetView workbookViewId="0" topLeftCell="A1">
      <selection activeCell="K13" sqref="K13"/>
    </sheetView>
  </sheetViews>
  <sheetFormatPr defaultColWidth="11.421875" defaultRowHeight="12.75"/>
  <cols>
    <col min="1" max="1" width="30.7109375" style="0" customWidth="1"/>
    <col min="2" max="7" width="9.7109375" style="0" customWidth="1"/>
    <col min="8" max="8" width="10.7109375" style="0" customWidth="1"/>
    <col min="9" max="9" width="8.7109375" style="0" customWidth="1"/>
    <col min="10" max="10" width="9.7109375" style="0" customWidth="1"/>
    <col min="11" max="11" width="6.7109375" style="0" customWidth="1"/>
    <col min="12" max="16" width="9.7109375" style="0" customWidth="1"/>
  </cols>
  <sheetData>
    <row r="1" spans="1:8" ht="13.5" thickBot="1">
      <c r="A1" s="31" t="s">
        <v>58</v>
      </c>
      <c r="B1" s="30"/>
      <c r="C1" s="30"/>
      <c r="D1" s="30"/>
      <c r="E1" s="30"/>
      <c r="F1" s="30"/>
      <c r="G1" s="30"/>
      <c r="H1" s="30"/>
    </row>
    <row r="2" spans="1:8" ht="13.5" thickTop="1">
      <c r="A2" s="143" t="s">
        <v>40</v>
      </c>
      <c r="B2" s="145">
        <v>2008</v>
      </c>
      <c r="C2" s="145"/>
      <c r="D2" s="145"/>
      <c r="E2" s="146">
        <v>2009</v>
      </c>
      <c r="F2" s="146"/>
      <c r="G2" s="146"/>
      <c r="H2" s="147" t="s">
        <v>41</v>
      </c>
    </row>
    <row r="3" spans="1:8" ht="45">
      <c r="A3" s="144"/>
      <c r="B3" s="60" t="s">
        <v>42</v>
      </c>
      <c r="C3" s="60" t="s">
        <v>43</v>
      </c>
      <c r="D3" s="61" t="s">
        <v>44</v>
      </c>
      <c r="E3" s="60" t="s">
        <v>42</v>
      </c>
      <c r="F3" s="60" t="s">
        <v>43</v>
      </c>
      <c r="G3" s="61" t="s">
        <v>44</v>
      </c>
      <c r="H3" s="148"/>
    </row>
    <row r="4" spans="1:8" ht="12.75" customHeight="1">
      <c r="A4" s="43" t="s">
        <v>45</v>
      </c>
      <c r="B4" s="41">
        <v>95913</v>
      </c>
      <c r="C4" s="44">
        <v>8195046</v>
      </c>
      <c r="D4" s="41">
        <v>85.44249476087704</v>
      </c>
      <c r="E4" s="45">
        <v>102444</v>
      </c>
      <c r="F4" s="46">
        <v>9355849</v>
      </c>
      <c r="G4" s="41">
        <v>91.32647104759674</v>
      </c>
      <c r="H4" s="41">
        <v>6.809295924431516</v>
      </c>
    </row>
    <row r="5" spans="1:8" ht="12.75" customHeight="1">
      <c r="A5" s="43" t="s">
        <v>46</v>
      </c>
      <c r="B5" s="41">
        <v>13208</v>
      </c>
      <c r="C5" s="44">
        <v>3928827</v>
      </c>
      <c r="D5" s="41">
        <v>297.4581314354936</v>
      </c>
      <c r="E5" s="45">
        <v>13104</v>
      </c>
      <c r="F5" s="46">
        <v>3994373</v>
      </c>
      <c r="G5" s="41">
        <v>304.8208943833944</v>
      </c>
      <c r="H5" s="41">
        <v>-0.7874015748031495</v>
      </c>
    </row>
    <row r="6" spans="1:8" ht="12.75" customHeight="1">
      <c r="A6" s="43" t="s">
        <v>19</v>
      </c>
      <c r="B6" s="41">
        <v>10065</v>
      </c>
      <c r="C6" s="44">
        <v>5229209</v>
      </c>
      <c r="D6" s="41">
        <v>519.5438648782911</v>
      </c>
      <c r="E6" s="45">
        <v>12867</v>
      </c>
      <c r="F6" s="46">
        <v>6863980</v>
      </c>
      <c r="G6" s="41">
        <v>533.4561280795834</v>
      </c>
      <c r="H6" s="41">
        <v>27.83904619970194</v>
      </c>
    </row>
    <row r="7" spans="1:8" ht="12.75" customHeight="1">
      <c r="A7" s="47" t="s">
        <v>47</v>
      </c>
      <c r="B7" s="48">
        <v>119186</v>
      </c>
      <c r="C7" s="49">
        <v>17353082</v>
      </c>
      <c r="D7" s="42">
        <v>145.5966472572282</v>
      </c>
      <c r="E7" s="50">
        <v>128415</v>
      </c>
      <c r="F7" s="51">
        <v>20214202</v>
      </c>
      <c r="G7" s="42">
        <v>157.41309037106257</v>
      </c>
      <c r="H7" s="42">
        <v>7.743359119359656</v>
      </c>
    </row>
    <row r="8" spans="1:8" ht="12.75" customHeight="1">
      <c r="A8" s="43" t="s">
        <v>48</v>
      </c>
      <c r="B8" s="41">
        <v>25796</v>
      </c>
      <c r="C8" s="44">
        <v>6336774</v>
      </c>
      <c r="D8" s="41">
        <v>245.64948053961854</v>
      </c>
      <c r="E8" s="41">
        <v>28280</v>
      </c>
      <c r="F8" s="44">
        <v>6780478</v>
      </c>
      <c r="G8" s="41">
        <v>239.7623055162659</v>
      </c>
      <c r="H8" s="41">
        <v>9.62939990696232</v>
      </c>
    </row>
    <row r="9" spans="1:8" ht="12.75" customHeight="1">
      <c r="A9" s="43" t="s">
        <v>49</v>
      </c>
      <c r="B9" s="41">
        <v>7648</v>
      </c>
      <c r="C9" s="44">
        <v>2179210</v>
      </c>
      <c r="D9" s="41">
        <v>284.9385460251046</v>
      </c>
      <c r="E9" s="41">
        <v>10187</v>
      </c>
      <c r="F9" s="44">
        <v>2880425</v>
      </c>
      <c r="G9" s="41">
        <v>282.7549818395995</v>
      </c>
      <c r="H9" s="41">
        <v>33.19822175732218</v>
      </c>
    </row>
    <row r="10" spans="1:8" ht="12.75" customHeight="1">
      <c r="A10" s="47" t="s">
        <v>50</v>
      </c>
      <c r="B10" s="48">
        <v>33444</v>
      </c>
      <c r="C10" s="49">
        <v>8515984</v>
      </c>
      <c r="D10" s="42">
        <v>254.634134672886</v>
      </c>
      <c r="E10" s="50">
        <v>38467</v>
      </c>
      <c r="F10" s="51">
        <v>9660903</v>
      </c>
      <c r="G10" s="42">
        <v>251.14781501026854</v>
      </c>
      <c r="H10" s="42">
        <v>15.019136466929794</v>
      </c>
    </row>
    <row r="11" spans="1:8" ht="12.75" customHeight="1">
      <c r="A11" s="43" t="s">
        <v>51</v>
      </c>
      <c r="B11" s="41">
        <v>84676</v>
      </c>
      <c r="C11" s="44">
        <v>11448429</v>
      </c>
      <c r="D11" s="41">
        <v>135.20276111294817</v>
      </c>
      <c r="E11" s="41">
        <v>80225</v>
      </c>
      <c r="F11" s="46">
        <v>10488660</v>
      </c>
      <c r="G11" s="41">
        <v>130.7405422249922</v>
      </c>
      <c r="H11" s="41">
        <v>-5.256507156691388</v>
      </c>
    </row>
    <row r="12" spans="1:8" ht="12.75" customHeight="1">
      <c r="A12" s="43" t="s">
        <v>52</v>
      </c>
      <c r="B12" s="41">
        <v>66728</v>
      </c>
      <c r="C12" s="44">
        <v>3765252</v>
      </c>
      <c r="D12" s="41">
        <v>56.42686728210047</v>
      </c>
      <c r="E12" s="41">
        <v>66501</v>
      </c>
      <c r="F12" s="46">
        <v>3809683</v>
      </c>
      <c r="G12" s="41">
        <v>57.28760469767372</v>
      </c>
      <c r="H12" s="41">
        <v>0</v>
      </c>
    </row>
    <row r="13" spans="1:8" ht="12.75" customHeight="1">
      <c r="A13" s="43" t="s">
        <v>53</v>
      </c>
      <c r="B13" s="52">
        <v>151404</v>
      </c>
      <c r="C13" s="53">
        <v>15213681</v>
      </c>
      <c r="D13" s="41">
        <v>100.48400966949355</v>
      </c>
      <c r="E13" s="54">
        <v>146726</v>
      </c>
      <c r="F13" s="55">
        <v>23959246</v>
      </c>
      <c r="G13" s="41">
        <v>163.29243624170223</v>
      </c>
      <c r="H13" s="41">
        <v>-3.089746638133735</v>
      </c>
    </row>
    <row r="14" spans="1:8" ht="12.75" customHeight="1">
      <c r="A14" s="43" t="s">
        <v>54</v>
      </c>
      <c r="B14" s="41">
        <v>33280</v>
      </c>
      <c r="C14" s="44">
        <v>2985057</v>
      </c>
      <c r="D14" s="41">
        <v>89.69522235576923</v>
      </c>
      <c r="E14" s="41">
        <v>34537</v>
      </c>
      <c r="F14" s="46">
        <v>3097993</v>
      </c>
      <c r="G14" s="41">
        <v>89.7006978023569</v>
      </c>
      <c r="H14" s="41">
        <v>3.777043269230769</v>
      </c>
    </row>
    <row r="15" spans="1:8" ht="12.75" customHeight="1">
      <c r="A15" s="47" t="s">
        <v>55</v>
      </c>
      <c r="B15" s="48">
        <v>184684</v>
      </c>
      <c r="C15" s="49">
        <v>18198738</v>
      </c>
      <c r="D15" s="42">
        <v>98.53987351367742</v>
      </c>
      <c r="E15" s="50">
        <v>181263</v>
      </c>
      <c r="F15" s="51">
        <v>27057239</v>
      </c>
      <c r="G15" s="42">
        <v>149.27061231470296</v>
      </c>
      <c r="H15" s="42">
        <v>-1.8523532087240908</v>
      </c>
    </row>
    <row r="16" spans="1:8" ht="12.75" customHeight="1">
      <c r="A16" s="56" t="s">
        <v>56</v>
      </c>
      <c r="B16" s="57">
        <v>337314</v>
      </c>
      <c r="C16" s="58">
        <v>44067804</v>
      </c>
      <c r="D16" s="57">
        <v>131.3021299301881</v>
      </c>
      <c r="E16" s="57">
        <v>348145</v>
      </c>
      <c r="F16" s="58">
        <v>47271441</v>
      </c>
      <c r="G16" s="57">
        <v>135.78089876344626</v>
      </c>
      <c r="H16" s="59">
        <v>3.2109547780406387</v>
      </c>
    </row>
    <row r="17" spans="1:8" ht="12.75">
      <c r="A17" s="142" t="s">
        <v>57</v>
      </c>
      <c r="B17" s="142"/>
      <c r="C17" s="142"/>
      <c r="D17" s="142"/>
      <c r="E17" s="142"/>
      <c r="F17" s="142"/>
      <c r="G17" s="142"/>
      <c r="H17" s="142"/>
    </row>
    <row r="18" spans="1:8" ht="12.75">
      <c r="A18" s="140" t="s">
        <v>14</v>
      </c>
      <c r="B18" s="140"/>
      <c r="C18" s="140"/>
      <c r="D18" s="140"/>
      <c r="E18" s="140"/>
      <c r="F18" s="140"/>
      <c r="G18" s="140"/>
      <c r="H18" s="140"/>
    </row>
    <row r="20" spans="1:13" ht="13.5" thickBot="1">
      <c r="A20" s="151" t="s">
        <v>83</v>
      </c>
      <c r="B20" s="152"/>
      <c r="C20" s="152"/>
      <c r="D20" s="152"/>
      <c r="E20" s="152"/>
      <c r="F20" s="152"/>
      <c r="G20" s="152"/>
      <c r="H20" s="152"/>
      <c r="I20" s="152"/>
      <c r="J20" s="152"/>
      <c r="K20" s="152"/>
      <c r="L20" s="152"/>
      <c r="M20" s="152"/>
    </row>
    <row r="21" spans="1:13" ht="24.75" customHeight="1" thickTop="1">
      <c r="A21" s="62" t="s">
        <v>22</v>
      </c>
      <c r="B21" s="153" t="s">
        <v>28</v>
      </c>
      <c r="C21" s="153"/>
      <c r="D21" s="153"/>
      <c r="E21" s="153"/>
      <c r="F21" s="154" t="s">
        <v>30</v>
      </c>
      <c r="G21" s="154"/>
      <c r="H21" s="154"/>
      <c r="I21" s="154"/>
      <c r="J21" s="153" t="s">
        <v>59</v>
      </c>
      <c r="K21" s="153"/>
      <c r="L21" s="153"/>
      <c r="M21" s="155"/>
    </row>
    <row r="22" spans="1:13" ht="33.75">
      <c r="A22" s="79" t="s">
        <v>60</v>
      </c>
      <c r="B22" s="80" t="s">
        <v>61</v>
      </c>
      <c r="C22" s="80" t="s">
        <v>62</v>
      </c>
      <c r="D22" s="80" t="s">
        <v>63</v>
      </c>
      <c r="E22" s="80" t="s">
        <v>82</v>
      </c>
      <c r="F22" s="80" t="s">
        <v>61</v>
      </c>
      <c r="G22" s="80" t="s">
        <v>62</v>
      </c>
      <c r="H22" s="80" t="s">
        <v>63</v>
      </c>
      <c r="I22" s="80" t="s">
        <v>64</v>
      </c>
      <c r="J22" s="80" t="s">
        <v>61</v>
      </c>
      <c r="K22" s="80" t="s">
        <v>62</v>
      </c>
      <c r="L22" s="80" t="s">
        <v>63</v>
      </c>
      <c r="M22" s="81" t="s">
        <v>64</v>
      </c>
    </row>
    <row r="23" spans="1:13" ht="12.75">
      <c r="A23" s="63" t="s">
        <v>65</v>
      </c>
      <c r="B23" s="64">
        <v>57174</v>
      </c>
      <c r="C23" s="65">
        <v>16.65807162149169</v>
      </c>
      <c r="D23" s="64">
        <v>7053737</v>
      </c>
      <c r="E23" s="66">
        <v>123.37315912827509</v>
      </c>
      <c r="F23" s="67">
        <v>372</v>
      </c>
      <c r="G23" s="65">
        <v>2.33433734939759</v>
      </c>
      <c r="H23" s="67">
        <v>165251</v>
      </c>
      <c r="I23" s="68">
        <v>444.2231182795699</v>
      </c>
      <c r="J23" s="69">
        <v>4454</v>
      </c>
      <c r="K23" s="65">
        <v>5.304528023247505</v>
      </c>
      <c r="L23" s="71">
        <v>315932</v>
      </c>
      <c r="M23" s="66">
        <v>70.93219577907499</v>
      </c>
    </row>
    <row r="24" spans="1:13" ht="12.75">
      <c r="A24" s="63" t="s">
        <v>66</v>
      </c>
      <c r="B24" s="64">
        <v>14290</v>
      </c>
      <c r="C24" s="65">
        <v>4.163498154250468</v>
      </c>
      <c r="D24" s="68">
        <v>2094515</v>
      </c>
      <c r="E24" s="66">
        <v>146.57207837648704</v>
      </c>
      <c r="F24" s="70">
        <v>452</v>
      </c>
      <c r="G24" s="65">
        <v>2.836345381526104</v>
      </c>
      <c r="H24" s="69">
        <v>62676</v>
      </c>
      <c r="I24" s="68">
        <v>138.6637168141593</v>
      </c>
      <c r="J24" s="67">
        <v>3650</v>
      </c>
      <c r="K24" s="65">
        <v>4.346997594264345</v>
      </c>
      <c r="L24" s="71">
        <v>451045</v>
      </c>
      <c r="M24" s="66">
        <v>123.57397260273973</v>
      </c>
    </row>
    <row r="25" spans="1:13" ht="12.75">
      <c r="A25" s="63" t="s">
        <v>67</v>
      </c>
      <c r="B25" s="68">
        <v>62969</v>
      </c>
      <c r="C25" s="65">
        <v>18.346488122813</v>
      </c>
      <c r="D25" s="68">
        <v>6961222</v>
      </c>
      <c r="E25" s="66">
        <v>110.54998491321126</v>
      </c>
      <c r="F25" s="67">
        <v>6818</v>
      </c>
      <c r="G25" s="65">
        <v>42.78363453815261</v>
      </c>
      <c r="H25" s="69">
        <v>209219</v>
      </c>
      <c r="I25" s="68">
        <v>30.686271633910238</v>
      </c>
      <c r="J25" s="67">
        <v>8681</v>
      </c>
      <c r="K25" s="65">
        <v>10.338708524879117</v>
      </c>
      <c r="L25" s="72">
        <v>1218352</v>
      </c>
      <c r="M25" s="66">
        <v>140.34696463541067</v>
      </c>
    </row>
    <row r="26" spans="1:13" ht="12.75">
      <c r="A26" s="63" t="s">
        <v>68</v>
      </c>
      <c r="B26" s="68">
        <v>33233</v>
      </c>
      <c r="C26" s="65">
        <v>9.682682586438474</v>
      </c>
      <c r="D26" s="64">
        <v>1913200</v>
      </c>
      <c r="E26" s="66">
        <v>57.56928354346583</v>
      </c>
      <c r="F26" s="67">
        <v>1224</v>
      </c>
      <c r="G26" s="65">
        <v>7.680722891566265</v>
      </c>
      <c r="H26" s="67">
        <v>78260</v>
      </c>
      <c r="I26" s="68">
        <v>63.93790849673203</v>
      </c>
      <c r="J26" s="67">
        <v>2455</v>
      </c>
      <c r="K26" s="65">
        <v>2.9238024914846483</v>
      </c>
      <c r="L26" s="71">
        <v>255669</v>
      </c>
      <c r="M26" s="66">
        <v>104.14215885947047</v>
      </c>
    </row>
    <row r="27" spans="1:13" ht="22.5">
      <c r="A27" s="63" t="s">
        <v>69</v>
      </c>
      <c r="B27" s="68">
        <v>2651</v>
      </c>
      <c r="C27" s="65">
        <v>0.7723886358934914</v>
      </c>
      <c r="D27" s="68">
        <v>1172676</v>
      </c>
      <c r="E27" s="66">
        <v>442.35231987929086</v>
      </c>
      <c r="F27" s="69">
        <v>1678</v>
      </c>
      <c r="G27" s="65">
        <v>10.529618473895583</v>
      </c>
      <c r="H27" s="69">
        <v>404831</v>
      </c>
      <c r="I27" s="68">
        <v>241.25804529201432</v>
      </c>
      <c r="J27" s="69">
        <v>1009</v>
      </c>
      <c r="K27" s="65">
        <v>1.2016768692089654</v>
      </c>
      <c r="L27" s="71">
        <v>216884</v>
      </c>
      <c r="M27" s="66">
        <v>214.94945490584738</v>
      </c>
    </row>
    <row r="28" spans="1:13" ht="22.5">
      <c r="A28" s="63" t="s">
        <v>70</v>
      </c>
      <c r="B28" s="68">
        <v>441</v>
      </c>
      <c r="C28" s="65">
        <v>0.12848864142928318</v>
      </c>
      <c r="D28" s="68">
        <v>245304</v>
      </c>
      <c r="E28" s="66">
        <v>556.2448979591836</v>
      </c>
      <c r="F28" s="70">
        <v>0</v>
      </c>
      <c r="G28" s="65">
        <v>0</v>
      </c>
      <c r="H28" s="67">
        <v>0</v>
      </c>
      <c r="I28" s="68" t="s">
        <v>12</v>
      </c>
      <c r="J28" s="67"/>
      <c r="K28" s="65">
        <v>0</v>
      </c>
      <c r="L28" s="71"/>
      <c r="M28" s="66" t="s">
        <v>12</v>
      </c>
    </row>
    <row r="29" spans="1:13" ht="12.75">
      <c r="A29" s="63" t="s">
        <v>71</v>
      </c>
      <c r="B29" s="68">
        <v>1659</v>
      </c>
      <c r="C29" s="65">
        <v>0.4833620320434938</v>
      </c>
      <c r="D29" s="68">
        <v>725028</v>
      </c>
      <c r="E29" s="66">
        <v>437.0271247739602</v>
      </c>
      <c r="F29" s="67">
        <v>947</v>
      </c>
      <c r="G29" s="65">
        <v>5.942520080321286</v>
      </c>
      <c r="H29" s="67">
        <v>81520</v>
      </c>
      <c r="I29" s="68">
        <v>86.08236536430834</v>
      </c>
      <c r="J29" s="67">
        <v>1783</v>
      </c>
      <c r="K29" s="65">
        <v>2.1234785508420075</v>
      </c>
      <c r="L29" s="71">
        <v>245956</v>
      </c>
      <c r="M29" s="66">
        <v>137.94503645541224</v>
      </c>
    </row>
    <row r="30" spans="1:13" ht="12.75">
      <c r="A30" s="63" t="s">
        <v>72</v>
      </c>
      <c r="B30" s="68">
        <v>2033</v>
      </c>
      <c r="C30" s="65">
        <v>0.5923297234143599</v>
      </c>
      <c r="D30" s="68">
        <v>1097418</v>
      </c>
      <c r="E30" s="66">
        <v>539.8022626660108</v>
      </c>
      <c r="F30" s="67">
        <v>254</v>
      </c>
      <c r="G30" s="65">
        <v>1.5938755020080322</v>
      </c>
      <c r="H30" s="67">
        <v>58970</v>
      </c>
      <c r="I30" s="68">
        <v>232.16535433070865</v>
      </c>
      <c r="J30" s="67">
        <v>3055</v>
      </c>
      <c r="K30" s="65">
        <v>3.638377438487007</v>
      </c>
      <c r="L30" s="71">
        <v>568463</v>
      </c>
      <c r="M30" s="66">
        <v>186.07626841243862</v>
      </c>
    </row>
    <row r="31" spans="1:13" ht="12.75">
      <c r="A31" s="63" t="s">
        <v>73</v>
      </c>
      <c r="B31" s="68">
        <v>163</v>
      </c>
      <c r="C31" s="65">
        <v>0.04749126656002984</v>
      </c>
      <c r="D31" s="64">
        <v>99037</v>
      </c>
      <c r="E31" s="66">
        <v>607.5889570552147</v>
      </c>
      <c r="F31" s="67">
        <v>41</v>
      </c>
      <c r="G31" s="65">
        <v>0.25727911646586343</v>
      </c>
      <c r="H31" s="67">
        <v>360</v>
      </c>
      <c r="I31" s="68">
        <v>8.78048780487805</v>
      </c>
      <c r="J31" s="67">
        <v>40</v>
      </c>
      <c r="K31" s="65">
        <v>0.047638329800157204</v>
      </c>
      <c r="L31" s="71">
        <v>39228</v>
      </c>
      <c r="M31" s="66">
        <v>980.7</v>
      </c>
    </row>
    <row r="32" spans="1:13" ht="12.75">
      <c r="A32" s="63" t="s">
        <v>74</v>
      </c>
      <c r="B32" s="68">
        <v>4303</v>
      </c>
      <c r="C32" s="65">
        <v>1.2537111656920759</v>
      </c>
      <c r="D32" s="68">
        <v>941976</v>
      </c>
      <c r="E32" s="66">
        <v>218.9114571229375</v>
      </c>
      <c r="F32" s="67">
        <v>1302</v>
      </c>
      <c r="G32" s="65">
        <v>8.170180722891567</v>
      </c>
      <c r="H32" s="69">
        <v>316288</v>
      </c>
      <c r="I32" s="68">
        <v>242.9247311827957</v>
      </c>
      <c r="J32" s="67">
        <v>2476</v>
      </c>
      <c r="K32" s="65">
        <v>2.9488126146297313</v>
      </c>
      <c r="L32" s="71">
        <v>301091</v>
      </c>
      <c r="M32" s="66">
        <v>121.60379644588045</v>
      </c>
    </row>
    <row r="33" spans="1:13" ht="12.75">
      <c r="A33" s="63" t="s">
        <v>75</v>
      </c>
      <c r="B33" s="68">
        <v>665</v>
      </c>
      <c r="C33" s="65">
        <v>0.19375271326637938</v>
      </c>
      <c r="D33" s="68">
        <v>179517</v>
      </c>
      <c r="E33" s="66">
        <v>269.9503759398496</v>
      </c>
      <c r="F33" s="67">
        <v>23</v>
      </c>
      <c r="G33" s="65">
        <v>0.14432730923694778</v>
      </c>
      <c r="H33" s="67">
        <v>7728</v>
      </c>
      <c r="I33" s="68">
        <v>336</v>
      </c>
      <c r="J33" s="67">
        <v>89</v>
      </c>
      <c r="K33" s="65">
        <v>0.10599528380534978</v>
      </c>
      <c r="L33" s="71">
        <v>6446</v>
      </c>
      <c r="M33" s="66">
        <v>72.42696629213484</v>
      </c>
    </row>
    <row r="34" spans="1:13" ht="12.75">
      <c r="A34" s="63" t="s">
        <v>76</v>
      </c>
      <c r="B34" s="68">
        <v>30224</v>
      </c>
      <c r="C34" s="65">
        <v>8.805987978591054</v>
      </c>
      <c r="D34" s="68">
        <v>9935857</v>
      </c>
      <c r="E34" s="66">
        <v>328.74063658020117</v>
      </c>
      <c r="F34" s="67">
        <v>1256</v>
      </c>
      <c r="G34" s="65">
        <v>7.88152610441767</v>
      </c>
      <c r="H34" s="69">
        <v>205055</v>
      </c>
      <c r="I34" s="68">
        <v>163.26035031847132</v>
      </c>
      <c r="J34" s="67">
        <v>33041</v>
      </c>
      <c r="K34" s="65">
        <v>39.350451373174856</v>
      </c>
      <c r="L34" s="71">
        <v>8345057</v>
      </c>
      <c r="M34" s="66">
        <v>252.56672013558912</v>
      </c>
    </row>
    <row r="35" spans="1:13" ht="12.75">
      <c r="A35" s="63" t="s">
        <v>77</v>
      </c>
      <c r="B35" s="68">
        <v>20532</v>
      </c>
      <c r="C35" s="65">
        <v>5.982151441782409</v>
      </c>
      <c r="D35" s="68">
        <v>3719653</v>
      </c>
      <c r="E35" s="66">
        <v>181.16369569452561</v>
      </c>
      <c r="F35" s="67">
        <v>1021</v>
      </c>
      <c r="G35" s="65">
        <v>6.406877510040161</v>
      </c>
      <c r="H35" s="67">
        <v>59431</v>
      </c>
      <c r="I35" s="68">
        <v>58.20861900097943</v>
      </c>
      <c r="J35" s="67">
        <v>15599</v>
      </c>
      <c r="K35" s="65">
        <v>18.577757663816307</v>
      </c>
      <c r="L35" s="71">
        <v>2328625</v>
      </c>
      <c r="M35" s="66">
        <v>149.2804025899096</v>
      </c>
    </row>
    <row r="36" spans="1:13" ht="12.75">
      <c r="A36" s="63" t="s">
        <v>78</v>
      </c>
      <c r="B36" s="68">
        <v>95400</v>
      </c>
      <c r="C36" s="65">
        <v>27.795502023477585</v>
      </c>
      <c r="D36" s="68">
        <v>8421855</v>
      </c>
      <c r="E36" s="66">
        <v>88.27940251572328</v>
      </c>
      <c r="F36" s="70">
        <v>377</v>
      </c>
      <c r="G36" s="65">
        <v>2.3657128514056223</v>
      </c>
      <c r="H36" s="69">
        <v>25112</v>
      </c>
      <c r="I36" s="68">
        <v>66.61007957559681</v>
      </c>
      <c r="J36" s="67">
        <v>5428</v>
      </c>
      <c r="K36" s="65">
        <v>6.4645213538813335</v>
      </c>
      <c r="L36" s="71">
        <v>396332</v>
      </c>
      <c r="M36" s="66">
        <v>73.01621223286662</v>
      </c>
    </row>
    <row r="37" spans="1:13" ht="12.75">
      <c r="A37" s="63" t="s">
        <v>79</v>
      </c>
      <c r="B37" s="68">
        <v>2795</v>
      </c>
      <c r="C37" s="65">
        <v>0.8143441106459103</v>
      </c>
      <c r="D37" s="68">
        <v>1022419</v>
      </c>
      <c r="E37" s="66">
        <v>365.80286225402506</v>
      </c>
      <c r="F37" s="67">
        <v>129</v>
      </c>
      <c r="G37" s="65">
        <v>0.8094879518072289</v>
      </c>
      <c r="H37" s="67">
        <v>33039</v>
      </c>
      <c r="I37" s="68">
        <v>256.1162790697674</v>
      </c>
      <c r="J37" s="67">
        <v>1474</v>
      </c>
      <c r="K37" s="65">
        <v>1.755472453135793</v>
      </c>
      <c r="L37" s="72">
        <v>235350</v>
      </c>
      <c r="M37" s="66">
        <v>159.66757123473542</v>
      </c>
    </row>
    <row r="38" spans="1:13" ht="12.75">
      <c r="A38" s="63" t="s">
        <v>80</v>
      </c>
      <c r="B38" s="68">
        <v>13830</v>
      </c>
      <c r="C38" s="65">
        <v>4.0294737210135745</v>
      </c>
      <c r="D38" s="68">
        <v>1170613</v>
      </c>
      <c r="E38" s="66">
        <v>84.64302241503977</v>
      </c>
      <c r="F38" s="67"/>
      <c r="G38" s="65">
        <v>0</v>
      </c>
      <c r="H38" s="67"/>
      <c r="I38" s="68" t="s">
        <v>12</v>
      </c>
      <c r="J38" s="67">
        <v>721</v>
      </c>
      <c r="K38" s="65">
        <v>0.8586808946478336</v>
      </c>
      <c r="L38" s="71">
        <v>35119</v>
      </c>
      <c r="M38" s="66">
        <v>48.70873786407767</v>
      </c>
    </row>
    <row r="39" spans="1:13" ht="12.75">
      <c r="A39" s="63" t="s">
        <v>81</v>
      </c>
      <c r="B39" s="68">
        <v>859</v>
      </c>
      <c r="C39" s="65">
        <v>0.2502760611967217</v>
      </c>
      <c r="D39" s="68">
        <v>32928</v>
      </c>
      <c r="E39" s="66">
        <v>38.33294528521537</v>
      </c>
      <c r="F39" s="67">
        <v>42</v>
      </c>
      <c r="G39" s="65">
        <v>0.2635542168674699</v>
      </c>
      <c r="H39" s="67">
        <v>1540</v>
      </c>
      <c r="I39" s="68">
        <v>36.666666666666664</v>
      </c>
      <c r="J39" s="67">
        <v>11</v>
      </c>
      <c r="K39" s="65">
        <v>0.013100540695043232</v>
      </c>
      <c r="L39" s="71">
        <v>1264</v>
      </c>
      <c r="M39" s="66">
        <v>114.9090909090909</v>
      </c>
    </row>
    <row r="40" spans="1:13" ht="12.75">
      <c r="A40" s="73" t="s">
        <v>36</v>
      </c>
      <c r="B40" s="74">
        <v>343221</v>
      </c>
      <c r="C40" s="75">
        <v>100</v>
      </c>
      <c r="D40" s="74">
        <v>46786955</v>
      </c>
      <c r="E40" s="74">
        <v>136.31728536424055</v>
      </c>
      <c r="F40" s="76">
        <v>15936</v>
      </c>
      <c r="G40" s="75">
        <v>100</v>
      </c>
      <c r="H40" s="76">
        <v>1709280</v>
      </c>
      <c r="I40" s="74">
        <v>107.25903614457832</v>
      </c>
      <c r="J40" s="76">
        <v>83966</v>
      </c>
      <c r="K40" s="75">
        <v>100</v>
      </c>
      <c r="L40" s="77">
        <v>14960813</v>
      </c>
      <c r="M40" s="78">
        <v>178.17703594311985</v>
      </c>
    </row>
    <row r="41" spans="1:13" ht="12.75">
      <c r="A41" s="149" t="s">
        <v>38</v>
      </c>
      <c r="B41" s="149"/>
      <c r="C41" s="149"/>
      <c r="D41" s="149"/>
      <c r="E41" s="149"/>
      <c r="F41" s="149"/>
      <c r="G41" s="149"/>
      <c r="H41" s="149"/>
      <c r="I41" s="149"/>
      <c r="J41" s="149"/>
      <c r="K41" s="149"/>
      <c r="L41" s="149"/>
      <c r="M41" s="149"/>
    </row>
    <row r="42" spans="1:13" ht="12.75">
      <c r="A42" s="150" t="s">
        <v>14</v>
      </c>
      <c r="B42" s="150"/>
      <c r="C42" s="150"/>
      <c r="D42" s="150"/>
      <c r="E42" s="150"/>
      <c r="F42" s="150"/>
      <c r="G42" s="150"/>
      <c r="H42" s="150"/>
      <c r="I42" s="150"/>
      <c r="J42" s="150"/>
      <c r="K42" s="150"/>
      <c r="L42" s="150"/>
      <c r="M42" s="150"/>
    </row>
  </sheetData>
  <mergeCells count="12">
    <mergeCell ref="A41:M41"/>
    <mergeCell ref="A42:M42"/>
    <mergeCell ref="A20:M20"/>
    <mergeCell ref="B21:E21"/>
    <mergeCell ref="F21:I21"/>
    <mergeCell ref="J21:M21"/>
    <mergeCell ref="A17:H17"/>
    <mergeCell ref="A18:H18"/>
    <mergeCell ref="A2:A3"/>
    <mergeCell ref="B2:D2"/>
    <mergeCell ref="E2:G2"/>
    <mergeCell ref="H2:H3"/>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4"/>
  <sheetViews>
    <sheetView workbookViewId="0" topLeftCell="A1">
      <selection activeCell="F23" sqref="F23"/>
    </sheetView>
  </sheetViews>
  <sheetFormatPr defaultColWidth="11.421875" defaultRowHeight="12.75"/>
  <cols>
    <col min="1" max="1" width="30.7109375" style="0" customWidth="1"/>
  </cols>
  <sheetData>
    <row r="1" spans="1:5" ht="12.75">
      <c r="A1" s="137" t="s">
        <v>132</v>
      </c>
      <c r="B1" s="138"/>
      <c r="C1" s="138"/>
      <c r="D1" s="138"/>
      <c r="E1" s="138"/>
    </row>
    <row r="2" spans="1:5" ht="12.75">
      <c r="A2" s="138"/>
      <c r="B2" s="138"/>
      <c r="C2" s="138"/>
      <c r="D2" s="138"/>
      <c r="E2" s="138"/>
    </row>
    <row r="3" spans="1:5" ht="13.5" thickBot="1">
      <c r="A3" s="34"/>
      <c r="B3" s="34"/>
      <c r="C3" s="34"/>
      <c r="D3" s="34"/>
      <c r="E3" s="34"/>
    </row>
    <row r="4" spans="1:5" ht="13.5" thickTop="1">
      <c r="A4" s="245"/>
      <c r="B4" s="246" t="s">
        <v>5</v>
      </c>
      <c r="C4" s="247" t="s">
        <v>6</v>
      </c>
      <c r="D4" s="246" t="s">
        <v>7</v>
      </c>
      <c r="E4" s="248" t="s">
        <v>8</v>
      </c>
    </row>
    <row r="5" spans="1:5" ht="12.75" customHeight="1">
      <c r="A5" s="249" t="s">
        <v>126</v>
      </c>
      <c r="B5" s="250">
        <v>14.505387060960839</v>
      </c>
      <c r="C5" s="251">
        <v>17.470391843106135</v>
      </c>
      <c r="D5" s="250">
        <v>15.991265951887822</v>
      </c>
      <c r="E5" s="252">
        <v>18.91341271634691</v>
      </c>
    </row>
    <row r="6" spans="1:5" ht="12.75" customHeight="1">
      <c r="A6" s="249" t="s">
        <v>127</v>
      </c>
      <c r="B6" s="250">
        <v>19.817136810462713</v>
      </c>
      <c r="C6" s="251">
        <v>23.778999398205436</v>
      </c>
      <c r="D6" s="250">
        <v>24.072930966413196</v>
      </c>
      <c r="E6" s="252">
        <v>27.02474841273269</v>
      </c>
    </row>
    <row r="7" spans="1:5" ht="12.75" customHeight="1">
      <c r="A7" s="249" t="s">
        <v>128</v>
      </c>
      <c r="B7" s="250">
        <v>39.69634799347207</v>
      </c>
      <c r="C7" s="251">
        <v>40.61961240920301</v>
      </c>
      <c r="D7" s="250">
        <v>44.086185813225946</v>
      </c>
      <c r="E7" s="252">
        <v>48.24190741390321</v>
      </c>
    </row>
    <row r="8" spans="1:5" ht="12.75" customHeight="1">
      <c r="A8" s="249" t="s">
        <v>48</v>
      </c>
      <c r="B8" s="250">
        <v>21.099804416755575</v>
      </c>
      <c r="C8" s="251">
        <v>23.490130781243003</v>
      </c>
      <c r="D8" s="250">
        <v>23.2845312952425</v>
      </c>
      <c r="E8" s="252">
        <v>24.146578724914587</v>
      </c>
    </row>
    <row r="9" spans="1:5" ht="12.75" customHeight="1">
      <c r="A9" s="249" t="s">
        <v>129</v>
      </c>
      <c r="B9" s="250">
        <v>19.599000521214318</v>
      </c>
      <c r="C9" s="251">
        <v>23.548095983338616</v>
      </c>
      <c r="D9" s="250">
        <v>25.220991665945945</v>
      </c>
      <c r="E9" s="252">
        <v>28.373863536515927</v>
      </c>
    </row>
    <row r="10" spans="1:5" ht="12.75" customHeight="1">
      <c r="A10" s="249" t="s">
        <v>51</v>
      </c>
      <c r="B10" s="250">
        <v>11.399310773467638</v>
      </c>
      <c r="C10" s="251">
        <v>12.1128905156875</v>
      </c>
      <c r="D10" s="250">
        <v>13.248805399038888</v>
      </c>
      <c r="E10" s="252">
        <v>12.912729316704857</v>
      </c>
    </row>
    <row r="11" spans="1:5" ht="12.75" customHeight="1">
      <c r="A11" s="249" t="s">
        <v>130</v>
      </c>
      <c r="B11" s="250">
        <v>23.528263335855755</v>
      </c>
      <c r="C11" s="251">
        <v>26.37536996723056</v>
      </c>
      <c r="D11" s="250">
        <v>18.05084759973907</v>
      </c>
      <c r="E11" s="252">
        <v>8.759755616134017</v>
      </c>
    </row>
    <row r="12" spans="1:5" ht="12.75">
      <c r="A12" s="253" t="s">
        <v>131</v>
      </c>
      <c r="B12" s="254">
        <v>15.78625982874452</v>
      </c>
      <c r="C12" s="255">
        <v>18.62914567811544</v>
      </c>
      <c r="D12" s="254">
        <v>19.54011611111523</v>
      </c>
      <c r="E12" s="256">
        <v>21.667626314343323</v>
      </c>
    </row>
    <row r="13" spans="1:5" ht="12.75">
      <c r="A13" s="156" t="s">
        <v>57</v>
      </c>
      <c r="B13" s="156"/>
      <c r="C13" s="156"/>
      <c r="D13" s="156"/>
      <c r="E13" s="156"/>
    </row>
    <row r="14" spans="1:5" ht="12.75">
      <c r="A14" s="157" t="s">
        <v>14</v>
      </c>
      <c r="B14" s="157"/>
      <c r="C14" s="157"/>
      <c r="D14" s="157"/>
      <c r="E14" s="157"/>
    </row>
  </sheetData>
  <mergeCells count="3">
    <mergeCell ref="A1:E2"/>
    <mergeCell ref="A13:E13"/>
    <mergeCell ref="A14:E14"/>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D18" sqref="D18"/>
    </sheetView>
  </sheetViews>
  <sheetFormatPr defaultColWidth="11.421875" defaultRowHeight="12.75"/>
  <cols>
    <col min="1" max="1" width="8.7109375" style="1" customWidth="1"/>
    <col min="2" max="16384" width="11.421875" style="1" customWidth="1"/>
  </cols>
  <sheetData>
    <row r="1" ht="12">
      <c r="A1" s="36" t="s">
        <v>167</v>
      </c>
    </row>
    <row r="2" ht="11.25">
      <c r="A2" s="1" t="s">
        <v>20</v>
      </c>
    </row>
    <row r="3" ht="11.25">
      <c r="A3" s="7" t="s">
        <v>12</v>
      </c>
    </row>
    <row r="4" spans="1:8" ht="56.25">
      <c r="A4" s="12"/>
      <c r="B4" s="13" t="s">
        <v>13</v>
      </c>
      <c r="C4" s="13" t="s">
        <v>9</v>
      </c>
      <c r="D4" s="13" t="s">
        <v>10</v>
      </c>
      <c r="E4" s="13" t="s">
        <v>11</v>
      </c>
      <c r="F4"/>
      <c r="G4"/>
      <c r="H4"/>
    </row>
    <row r="5" spans="1:8" ht="12.75">
      <c r="A5" s="37" t="s">
        <v>5</v>
      </c>
      <c r="B5" s="8">
        <v>26</v>
      </c>
      <c r="C5" s="8">
        <v>19</v>
      </c>
      <c r="D5" s="8">
        <v>29</v>
      </c>
      <c r="E5" s="8">
        <v>26</v>
      </c>
      <c r="F5"/>
      <c r="G5"/>
      <c r="H5"/>
    </row>
    <row r="6" spans="1:8" ht="12.75">
      <c r="A6" s="37" t="s">
        <v>6</v>
      </c>
      <c r="B6" s="9">
        <v>25</v>
      </c>
      <c r="C6" s="9">
        <v>20</v>
      </c>
      <c r="D6" s="9">
        <v>30</v>
      </c>
      <c r="E6" s="9">
        <v>25</v>
      </c>
      <c r="F6"/>
      <c r="G6"/>
      <c r="H6"/>
    </row>
    <row r="7" spans="1:8" ht="12.75">
      <c r="A7" s="37" t="s">
        <v>7</v>
      </c>
      <c r="B7" s="10">
        <v>26</v>
      </c>
      <c r="C7" s="10">
        <v>19</v>
      </c>
      <c r="D7" s="10">
        <v>31</v>
      </c>
      <c r="E7" s="10">
        <v>25</v>
      </c>
      <c r="F7"/>
      <c r="G7"/>
      <c r="H7"/>
    </row>
    <row r="8" spans="1:8" ht="12.75">
      <c r="A8" s="38" t="s">
        <v>8</v>
      </c>
      <c r="B8" s="11">
        <v>26</v>
      </c>
      <c r="C8" s="11">
        <v>22</v>
      </c>
      <c r="D8" s="11">
        <v>31</v>
      </c>
      <c r="E8" s="11">
        <v>20</v>
      </c>
      <c r="F8"/>
      <c r="G8"/>
      <c r="H8"/>
    </row>
    <row r="9" spans="6:8" ht="12.75">
      <c r="F9"/>
      <c r="G9"/>
      <c r="H9"/>
    </row>
    <row r="10" ht="11.25">
      <c r="A10" s="14" t="s">
        <v>14</v>
      </c>
    </row>
  </sheetData>
  <printOptions/>
  <pageMargins left="0.75" right="0.75" top="1" bottom="1" header="0.4921259845" footer="0.492125984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11"/>
  <sheetViews>
    <sheetView workbookViewId="0" topLeftCell="A1">
      <selection activeCell="F17" sqref="F17"/>
    </sheetView>
  </sheetViews>
  <sheetFormatPr defaultColWidth="11.421875" defaultRowHeight="12.75"/>
  <cols>
    <col min="1" max="1" width="20.7109375" style="15" customWidth="1"/>
    <col min="2" max="5" width="9.7109375" style="17" customWidth="1"/>
    <col min="6" max="16384" width="11.421875" style="15" customWidth="1"/>
  </cols>
  <sheetData>
    <row r="1" spans="1:5" ht="11.25">
      <c r="A1" s="158" t="s">
        <v>166</v>
      </c>
      <c r="B1" s="138"/>
      <c r="C1" s="138"/>
      <c r="D1" s="138"/>
      <c r="E1" s="138"/>
    </row>
    <row r="2" spans="1:5" ht="11.25">
      <c r="A2" s="138"/>
      <c r="B2" s="138"/>
      <c r="C2" s="138"/>
      <c r="D2" s="138"/>
      <c r="E2" s="138"/>
    </row>
    <row r="3" ht="11.25">
      <c r="A3" s="15" t="s">
        <v>20</v>
      </c>
    </row>
    <row r="5" spans="1:5" ht="12.75" customHeight="1">
      <c r="A5" s="25"/>
      <c r="B5" s="82" t="s">
        <v>5</v>
      </c>
      <c r="C5" s="82" t="s">
        <v>6</v>
      </c>
      <c r="D5" s="82" t="s">
        <v>7</v>
      </c>
      <c r="E5" s="82" t="s">
        <v>8</v>
      </c>
    </row>
    <row r="6" spans="1:5" ht="12.75" customHeight="1">
      <c r="A6" s="18" t="s">
        <v>15</v>
      </c>
      <c r="B6" s="19">
        <v>276</v>
      </c>
      <c r="C6" s="20">
        <v>290</v>
      </c>
      <c r="D6" s="20">
        <v>299</v>
      </c>
      <c r="E6" s="21">
        <v>331.2697709533802</v>
      </c>
    </row>
    <row r="7" spans="1:5" ht="12.75" customHeight="1">
      <c r="A7" s="18" t="s">
        <v>16</v>
      </c>
      <c r="B7" s="19">
        <v>142</v>
      </c>
      <c r="C7" s="20">
        <v>140</v>
      </c>
      <c r="D7" s="20">
        <v>138</v>
      </c>
      <c r="E7" s="21">
        <v>131.50549766251405</v>
      </c>
    </row>
    <row r="8" spans="1:5" ht="12.75" customHeight="1">
      <c r="A8" s="18" t="s">
        <v>18</v>
      </c>
      <c r="B8" s="20">
        <v>39</v>
      </c>
      <c r="C8" s="20">
        <v>27</v>
      </c>
      <c r="D8" s="20">
        <v>31</v>
      </c>
      <c r="E8" s="21">
        <v>29.286093658915732</v>
      </c>
    </row>
    <row r="9" spans="1:5" ht="12.75" customHeight="1">
      <c r="A9" s="22" t="s">
        <v>17</v>
      </c>
      <c r="B9" s="23">
        <v>49</v>
      </c>
      <c r="C9" s="23">
        <v>48</v>
      </c>
      <c r="D9" s="23">
        <v>47</v>
      </c>
      <c r="E9" s="24">
        <v>57.62396641468223</v>
      </c>
    </row>
    <row r="10" ht="11.25">
      <c r="H10" s="16"/>
    </row>
    <row r="11" ht="11.25">
      <c r="A11" s="26" t="s">
        <v>14</v>
      </c>
    </row>
  </sheetData>
  <mergeCells count="1">
    <mergeCell ref="A1:E2"/>
  </mergeCells>
  <printOptions/>
  <pageMargins left="0.75" right="0.75" top="1" bottom="1" header="0.4921259845" footer="0.492125984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51"/>
  <sheetViews>
    <sheetView workbookViewId="0" topLeftCell="A1">
      <selection activeCell="C6" sqref="C6"/>
    </sheetView>
  </sheetViews>
  <sheetFormatPr defaultColWidth="11.421875" defaultRowHeight="12.75"/>
  <cols>
    <col min="1" max="1" width="36.7109375" style="0" customWidth="1"/>
  </cols>
  <sheetData>
    <row r="1" spans="1:9" ht="13.5" thickBot="1">
      <c r="A1" s="172" t="s">
        <v>169</v>
      </c>
      <c r="B1" s="173"/>
      <c r="C1" s="173"/>
      <c r="D1" s="173"/>
      <c r="E1" s="173"/>
      <c r="F1" s="173"/>
      <c r="G1" s="173"/>
      <c r="H1" s="173"/>
      <c r="I1" s="173"/>
    </row>
    <row r="2" spans="1:9" ht="24.75" customHeight="1" thickTop="1">
      <c r="A2" s="257"/>
      <c r="B2" s="258" t="s">
        <v>94</v>
      </c>
      <c r="C2" s="259"/>
      <c r="D2" s="260" t="s">
        <v>93</v>
      </c>
      <c r="E2" s="261"/>
      <c r="F2" s="262" t="s">
        <v>92</v>
      </c>
      <c r="G2" s="263"/>
      <c r="H2" s="260" t="s">
        <v>36</v>
      </c>
      <c r="I2" s="263"/>
    </row>
    <row r="3" spans="1:9" ht="12.75">
      <c r="A3" s="264"/>
      <c r="B3" s="265">
        <v>2008</v>
      </c>
      <c r="C3" s="266">
        <v>2009</v>
      </c>
      <c r="D3" s="267" t="s">
        <v>7</v>
      </c>
      <c r="E3" s="268">
        <v>2009</v>
      </c>
      <c r="F3" s="265" t="s">
        <v>7</v>
      </c>
      <c r="G3" s="266">
        <v>2009</v>
      </c>
      <c r="H3" s="267">
        <v>2008</v>
      </c>
      <c r="I3" s="266" t="s">
        <v>8</v>
      </c>
    </row>
    <row r="4" spans="1:9" ht="13.5" customHeight="1">
      <c r="A4" s="269" t="s">
        <v>91</v>
      </c>
      <c r="B4" s="274">
        <v>33176</v>
      </c>
      <c r="C4" s="275">
        <v>32701</v>
      </c>
      <c r="D4" s="276">
        <v>722</v>
      </c>
      <c r="E4" s="277">
        <v>830</v>
      </c>
      <c r="F4" s="278">
        <v>4223</v>
      </c>
      <c r="G4" s="279">
        <v>3592</v>
      </c>
      <c r="H4" s="277">
        <f>B4+D4+F4</f>
        <v>38121</v>
      </c>
      <c r="I4" s="279">
        <f>C4+E4+G4</f>
        <v>37123</v>
      </c>
    </row>
    <row r="5" spans="1:9" ht="13.5" customHeight="1">
      <c r="A5" s="269" t="s">
        <v>90</v>
      </c>
      <c r="B5" s="274">
        <v>25778</v>
      </c>
      <c r="C5" s="275">
        <v>23615</v>
      </c>
      <c r="D5" s="276">
        <v>122</v>
      </c>
      <c r="E5" s="280">
        <v>160</v>
      </c>
      <c r="F5" s="281">
        <v>1239</v>
      </c>
      <c r="G5" s="275">
        <v>2466</v>
      </c>
      <c r="H5" s="277">
        <f>B5+D5+F5</f>
        <v>27139</v>
      </c>
      <c r="I5" s="279">
        <f>C5+E5+G5</f>
        <v>26241</v>
      </c>
    </row>
    <row r="6" spans="1:9" ht="13.5" customHeight="1">
      <c r="A6" s="287" t="s">
        <v>89</v>
      </c>
      <c r="B6" s="288">
        <f aca="true" t="shared" si="0" ref="B6:I6">SUM(B4:B5)</f>
        <v>58954</v>
      </c>
      <c r="C6" s="289">
        <f t="shared" si="0"/>
        <v>56316</v>
      </c>
      <c r="D6" s="290">
        <f t="shared" si="0"/>
        <v>844</v>
      </c>
      <c r="E6" s="291">
        <f t="shared" si="0"/>
        <v>990</v>
      </c>
      <c r="F6" s="288">
        <f t="shared" si="0"/>
        <v>5462</v>
      </c>
      <c r="G6" s="289">
        <f t="shared" si="0"/>
        <v>6058</v>
      </c>
      <c r="H6" s="290">
        <f t="shared" si="0"/>
        <v>65260</v>
      </c>
      <c r="I6" s="292">
        <f t="shared" si="0"/>
        <v>63364</v>
      </c>
    </row>
    <row r="7" spans="1:9" ht="24.75" customHeight="1">
      <c r="A7" s="269" t="s">
        <v>88</v>
      </c>
      <c r="B7" s="282">
        <f>B4/$B$6*100</f>
        <v>56.27438341757981</v>
      </c>
      <c r="C7" s="283">
        <f>C4/$C$6*100</f>
        <v>58.066979188862845</v>
      </c>
      <c r="D7" s="284">
        <f>D4/$D$6*100</f>
        <v>85.54502369668246</v>
      </c>
      <c r="E7" s="285">
        <f>E4/$D$6*100</f>
        <v>98.34123222748815</v>
      </c>
      <c r="F7" s="282">
        <f>F4/F6*100</f>
        <v>77.31600146466496</v>
      </c>
      <c r="G7" s="283">
        <f>G4/G6*100</f>
        <v>59.29349620336745</v>
      </c>
      <c r="H7" s="284">
        <f>H4/H6*100</f>
        <v>58.41403616304015</v>
      </c>
      <c r="I7" s="286">
        <f>I4/I6*100</f>
        <v>58.58689476674452</v>
      </c>
    </row>
    <row r="8" spans="1:9" ht="24.75" customHeight="1">
      <c r="A8" s="269" t="s">
        <v>87</v>
      </c>
      <c r="B8" s="282">
        <f>B5/$B$6*100</f>
        <v>43.72561658242019</v>
      </c>
      <c r="C8" s="283">
        <f>C5/$C$6*100</f>
        <v>41.933020811137155</v>
      </c>
      <c r="D8" s="284">
        <f>D5/$D$6*100</f>
        <v>14.454976303317535</v>
      </c>
      <c r="E8" s="285">
        <f>E5/$D$6*100</f>
        <v>18.95734597156398</v>
      </c>
      <c r="F8" s="282">
        <f>F5/F6*100</f>
        <v>22.683998535335043</v>
      </c>
      <c r="G8" s="283">
        <f>G5/G6*100</f>
        <v>40.70650379663255</v>
      </c>
      <c r="H8" s="284">
        <f>H5/H6*100</f>
        <v>41.585963836959856</v>
      </c>
      <c r="I8" s="286">
        <f>I5/I6*100</f>
        <v>41.41310523325548</v>
      </c>
    </row>
    <row r="9" spans="1:9" ht="12.75" customHeight="1">
      <c r="A9" s="287" t="s">
        <v>86</v>
      </c>
      <c r="B9" s="293">
        <v>353805</v>
      </c>
      <c r="C9" s="294">
        <v>360993</v>
      </c>
      <c r="D9" s="295"/>
      <c r="E9" s="296"/>
      <c r="F9" s="293">
        <v>6761</v>
      </c>
      <c r="G9" s="297">
        <v>7126</v>
      </c>
      <c r="H9" s="298">
        <v>360087</v>
      </c>
      <c r="I9" s="299">
        <v>368119</v>
      </c>
    </row>
    <row r="10" spans="1:9" ht="24.75" customHeight="1">
      <c r="A10" s="270" t="s">
        <v>85</v>
      </c>
      <c r="B10" s="271">
        <f>B4/B9*100</f>
        <v>9.376916663133647</v>
      </c>
      <c r="C10" s="272">
        <f>C4/C9*100</f>
        <v>9.058624405459385</v>
      </c>
      <c r="D10" s="273"/>
      <c r="E10" s="273"/>
      <c r="F10" s="271">
        <f>F4/F9*100</f>
        <v>62.4611743824878</v>
      </c>
      <c r="G10" s="272">
        <f>G4/G9*100</f>
        <v>50.406960426606794</v>
      </c>
      <c r="H10" s="273">
        <f>H4/H9*100</f>
        <v>10.586608236342885</v>
      </c>
      <c r="I10" s="272">
        <f>I4/I9*100</f>
        <v>10.084510715285003</v>
      </c>
    </row>
    <row r="11" spans="1:9" ht="12.75" customHeight="1">
      <c r="A11" s="33" t="s">
        <v>84</v>
      </c>
      <c r="B11" s="32"/>
      <c r="C11" s="32"/>
      <c r="D11" s="32"/>
      <c r="E11" s="32"/>
      <c r="F11" s="32"/>
      <c r="G11" s="32"/>
      <c r="H11" s="32"/>
      <c r="I11" s="32"/>
    </row>
    <row r="12" spans="1:9" ht="12.75" customHeight="1">
      <c r="A12" s="174" t="s">
        <v>38</v>
      </c>
      <c r="B12" s="174"/>
      <c r="C12" s="174"/>
      <c r="D12" s="174"/>
      <c r="E12" s="174"/>
      <c r="F12" s="174"/>
      <c r="G12" s="174"/>
      <c r="H12" s="174"/>
      <c r="I12" s="174"/>
    </row>
    <row r="13" spans="1:9" ht="12.75" customHeight="1">
      <c r="A13" s="171" t="s">
        <v>14</v>
      </c>
      <c r="B13" s="171"/>
      <c r="C13" s="171"/>
      <c r="D13" s="171"/>
      <c r="E13" s="171"/>
      <c r="F13" s="171"/>
      <c r="G13" s="171"/>
      <c r="H13" s="171"/>
      <c r="I13" s="171"/>
    </row>
    <row r="15" spans="1:9" ht="13.5" thickBot="1">
      <c r="A15" s="151" t="s">
        <v>170</v>
      </c>
      <c r="B15" s="151"/>
      <c r="C15" s="151"/>
      <c r="D15" s="151"/>
      <c r="E15" s="151"/>
      <c r="F15" s="151"/>
      <c r="G15" s="151"/>
      <c r="H15" s="151"/>
      <c r="I15" s="151"/>
    </row>
    <row r="16" spans="1:9" ht="24.75" customHeight="1" thickTop="1">
      <c r="A16" s="161"/>
      <c r="B16" s="163" t="s">
        <v>94</v>
      </c>
      <c r="C16" s="164"/>
      <c r="D16" s="165" t="s">
        <v>93</v>
      </c>
      <c r="E16" s="166"/>
      <c r="F16" s="167" t="s">
        <v>92</v>
      </c>
      <c r="G16" s="168"/>
      <c r="H16" s="169" t="s">
        <v>36</v>
      </c>
      <c r="I16" s="170"/>
    </row>
    <row r="17" spans="1:9" ht="12.75">
      <c r="A17" s="162"/>
      <c r="B17" s="131">
        <v>2008</v>
      </c>
      <c r="C17" s="129">
        <v>2009</v>
      </c>
      <c r="D17" s="132">
        <v>2008</v>
      </c>
      <c r="E17" s="130">
        <v>2009</v>
      </c>
      <c r="F17" s="131">
        <v>2008</v>
      </c>
      <c r="G17" s="129">
        <v>2009</v>
      </c>
      <c r="H17" s="132">
        <v>2008</v>
      </c>
      <c r="I17" s="129">
        <v>2009</v>
      </c>
    </row>
    <row r="18" spans="1:9" ht="12.75">
      <c r="A18" s="83" t="s">
        <v>95</v>
      </c>
      <c r="B18" s="84">
        <v>176</v>
      </c>
      <c r="C18" s="85">
        <v>163</v>
      </c>
      <c r="D18" s="86"/>
      <c r="E18" s="86"/>
      <c r="F18" s="84"/>
      <c r="G18" s="85"/>
      <c r="H18" s="87">
        <f>SUM(B18+D18+F18)</f>
        <v>176</v>
      </c>
      <c r="I18" s="88">
        <f>SUM(C18+E18+G18)</f>
        <v>163</v>
      </c>
    </row>
    <row r="19" spans="1:9" ht="12.75">
      <c r="A19" s="83" t="s">
        <v>96</v>
      </c>
      <c r="B19" s="84">
        <v>3935</v>
      </c>
      <c r="C19" s="88">
        <v>4134</v>
      </c>
      <c r="D19" s="86"/>
      <c r="E19" s="86"/>
      <c r="F19" s="84"/>
      <c r="G19" s="85"/>
      <c r="H19" s="87">
        <f aca="true" t="shared" si="1" ref="H19:I34">SUM(B19+D19+F19)</f>
        <v>3935</v>
      </c>
      <c r="I19" s="89">
        <f t="shared" si="1"/>
        <v>4134</v>
      </c>
    </row>
    <row r="20" spans="1:9" ht="12.75">
      <c r="A20" s="83" t="s">
        <v>97</v>
      </c>
      <c r="B20" s="84">
        <v>757</v>
      </c>
      <c r="C20" s="88">
        <v>639</v>
      </c>
      <c r="D20" s="86"/>
      <c r="E20" s="86"/>
      <c r="F20" s="84"/>
      <c r="G20" s="85"/>
      <c r="H20" s="87">
        <f t="shared" si="1"/>
        <v>757</v>
      </c>
      <c r="I20" s="88">
        <f t="shared" si="1"/>
        <v>639</v>
      </c>
    </row>
    <row r="21" spans="1:9" ht="12.75">
      <c r="A21" s="90" t="s">
        <v>98</v>
      </c>
      <c r="B21" s="91">
        <v>4868</v>
      </c>
      <c r="C21" s="92">
        <f>SUM(C18:C20)</f>
        <v>4936</v>
      </c>
      <c r="D21" s="93"/>
      <c r="E21" s="93"/>
      <c r="F21" s="91"/>
      <c r="G21" s="94"/>
      <c r="H21" s="95">
        <f t="shared" si="1"/>
        <v>4868</v>
      </c>
      <c r="I21" s="92">
        <f t="shared" si="1"/>
        <v>4936</v>
      </c>
    </row>
    <row r="22" spans="1:9" ht="12.75">
      <c r="A22" s="96" t="s">
        <v>99</v>
      </c>
      <c r="B22" s="97"/>
      <c r="C22" s="98"/>
      <c r="D22" s="99"/>
      <c r="E22" s="99"/>
      <c r="F22" s="100">
        <v>127</v>
      </c>
      <c r="G22" s="88"/>
      <c r="H22" s="87">
        <f t="shared" si="1"/>
        <v>127</v>
      </c>
      <c r="I22" s="88">
        <f t="shared" si="1"/>
        <v>0</v>
      </c>
    </row>
    <row r="23" spans="1:9" ht="12.75">
      <c r="A23" s="96" t="s">
        <v>100</v>
      </c>
      <c r="B23" s="84">
        <v>892</v>
      </c>
      <c r="C23" s="85">
        <v>651</v>
      </c>
      <c r="D23" s="86"/>
      <c r="E23" s="86"/>
      <c r="F23" s="84"/>
      <c r="G23" s="85"/>
      <c r="H23" s="87">
        <f t="shared" si="1"/>
        <v>892</v>
      </c>
      <c r="I23" s="88">
        <f t="shared" si="1"/>
        <v>651</v>
      </c>
    </row>
    <row r="24" spans="1:9" ht="12.75">
      <c r="A24" s="101" t="s">
        <v>101</v>
      </c>
      <c r="B24" s="84">
        <v>2205</v>
      </c>
      <c r="C24" s="85">
        <v>1963</v>
      </c>
      <c r="D24" s="86"/>
      <c r="E24" s="86"/>
      <c r="F24" s="100">
        <v>32</v>
      </c>
      <c r="G24" s="88">
        <v>18</v>
      </c>
      <c r="H24" s="87">
        <f t="shared" si="1"/>
        <v>2237</v>
      </c>
      <c r="I24" s="88">
        <f t="shared" si="1"/>
        <v>1981</v>
      </c>
    </row>
    <row r="25" spans="1:9" ht="12.75">
      <c r="A25" s="96" t="s">
        <v>102</v>
      </c>
      <c r="B25" s="84">
        <v>406</v>
      </c>
      <c r="C25" s="85">
        <v>297</v>
      </c>
      <c r="D25" s="86"/>
      <c r="E25" s="86"/>
      <c r="F25" s="100">
        <v>146</v>
      </c>
      <c r="G25" s="88">
        <v>177</v>
      </c>
      <c r="H25" s="87">
        <f t="shared" si="1"/>
        <v>552</v>
      </c>
      <c r="I25" s="88">
        <f t="shared" si="1"/>
        <v>474</v>
      </c>
    </row>
    <row r="26" spans="1:9" ht="12.75">
      <c r="A26" s="96" t="s">
        <v>103</v>
      </c>
      <c r="B26" s="97">
        <v>30</v>
      </c>
      <c r="C26" s="98">
        <v>28</v>
      </c>
      <c r="D26" s="99"/>
      <c r="E26" s="99">
        <v>10</v>
      </c>
      <c r="F26" s="97"/>
      <c r="G26" s="98"/>
      <c r="H26" s="87">
        <f t="shared" si="1"/>
        <v>30</v>
      </c>
      <c r="I26" s="88">
        <f t="shared" si="1"/>
        <v>38</v>
      </c>
    </row>
    <row r="27" spans="1:9" ht="12.75">
      <c r="A27" s="90" t="s">
        <v>104</v>
      </c>
      <c r="B27" s="102">
        <v>3533</v>
      </c>
      <c r="C27" s="103">
        <f>SUM(C23:C26)</f>
        <v>2939</v>
      </c>
      <c r="D27" s="104"/>
      <c r="E27" s="104">
        <v>10</v>
      </c>
      <c r="F27" s="102">
        <v>305</v>
      </c>
      <c r="G27" s="103">
        <f>SUM(G22:G26)</f>
        <v>195</v>
      </c>
      <c r="H27" s="95">
        <f t="shared" si="1"/>
        <v>3838</v>
      </c>
      <c r="I27" s="92">
        <f t="shared" si="1"/>
        <v>3144</v>
      </c>
    </row>
    <row r="28" spans="1:9" ht="12.75">
      <c r="A28" s="96" t="s">
        <v>105</v>
      </c>
      <c r="B28" s="105"/>
      <c r="C28" s="106"/>
      <c r="D28" s="107"/>
      <c r="E28" s="107"/>
      <c r="F28" s="108">
        <v>559</v>
      </c>
      <c r="G28" s="89"/>
      <c r="H28" s="87">
        <f t="shared" si="1"/>
        <v>559</v>
      </c>
      <c r="I28" s="88">
        <f>SUM(C28+E28+G28)</f>
        <v>0</v>
      </c>
    </row>
    <row r="29" spans="1:9" ht="12.75">
      <c r="A29" s="109" t="s">
        <v>106</v>
      </c>
      <c r="B29" s="84">
        <v>2869</v>
      </c>
      <c r="C29" s="85">
        <v>2551</v>
      </c>
      <c r="D29" s="110">
        <v>5</v>
      </c>
      <c r="E29" s="110">
        <v>15</v>
      </c>
      <c r="F29" s="111">
        <v>323</v>
      </c>
      <c r="G29" s="112">
        <v>717</v>
      </c>
      <c r="H29" s="87">
        <f t="shared" si="1"/>
        <v>3197</v>
      </c>
      <c r="I29" s="88">
        <f>SUM(C29+E29+G29)</f>
        <v>3283</v>
      </c>
    </row>
    <row r="30" spans="1:9" ht="12.75">
      <c r="A30" s="109" t="s">
        <v>107</v>
      </c>
      <c r="B30" s="84">
        <v>8517</v>
      </c>
      <c r="C30" s="85">
        <v>9473</v>
      </c>
      <c r="D30" s="113"/>
      <c r="E30" s="113"/>
      <c r="F30" s="108">
        <v>574</v>
      </c>
      <c r="G30" s="89">
        <v>353</v>
      </c>
      <c r="H30" s="87">
        <f t="shared" si="1"/>
        <v>9091</v>
      </c>
      <c r="I30" s="89">
        <f>SUM(C30+E30+G30)</f>
        <v>9826</v>
      </c>
    </row>
    <row r="31" spans="1:9" ht="12.75">
      <c r="A31" s="114" t="s">
        <v>108</v>
      </c>
      <c r="B31" s="100">
        <v>1876</v>
      </c>
      <c r="C31" s="88">
        <v>1775</v>
      </c>
      <c r="D31" s="110">
        <v>2</v>
      </c>
      <c r="E31" s="110" t="s">
        <v>12</v>
      </c>
      <c r="F31" s="108"/>
      <c r="G31" s="89"/>
      <c r="H31" s="87">
        <f t="shared" si="1"/>
        <v>1878</v>
      </c>
      <c r="I31" s="88">
        <f>SUM(C31)</f>
        <v>1775</v>
      </c>
    </row>
    <row r="32" spans="1:9" ht="12.75">
      <c r="A32" s="114" t="s">
        <v>109</v>
      </c>
      <c r="B32" s="100"/>
      <c r="C32" s="88">
        <v>38</v>
      </c>
      <c r="D32" s="110"/>
      <c r="E32" s="110"/>
      <c r="F32" s="108"/>
      <c r="G32" s="89"/>
      <c r="H32" s="87">
        <f t="shared" si="1"/>
        <v>0</v>
      </c>
      <c r="I32" s="88">
        <f>SUM(C32+E32+G32)</f>
        <v>38</v>
      </c>
    </row>
    <row r="33" spans="1:9" ht="12.75">
      <c r="A33" s="101" t="s">
        <v>110</v>
      </c>
      <c r="B33" s="97">
        <v>260</v>
      </c>
      <c r="C33" s="98">
        <v>550</v>
      </c>
      <c r="D33" s="110">
        <v>18</v>
      </c>
      <c r="E33" s="110">
        <v>12</v>
      </c>
      <c r="F33" s="108">
        <v>1090</v>
      </c>
      <c r="G33" s="89">
        <v>806</v>
      </c>
      <c r="H33" s="87">
        <f t="shared" si="1"/>
        <v>1368</v>
      </c>
      <c r="I33" s="88">
        <v>1368</v>
      </c>
    </row>
    <row r="34" spans="1:9" ht="12.75">
      <c r="A34" s="90" t="s">
        <v>111</v>
      </c>
      <c r="B34" s="102">
        <v>13522</v>
      </c>
      <c r="C34" s="103">
        <f>SUM(C29:C33)</f>
        <v>14387</v>
      </c>
      <c r="D34" s="115">
        <v>25</v>
      </c>
      <c r="E34" s="115">
        <f>SUM(E28:E33)</f>
        <v>27</v>
      </c>
      <c r="F34" s="102">
        <v>2546</v>
      </c>
      <c r="G34" s="103">
        <f>SUM(G28:G33)</f>
        <v>1876</v>
      </c>
      <c r="H34" s="95">
        <f t="shared" si="1"/>
        <v>16093</v>
      </c>
      <c r="I34" s="92">
        <f>SUM(C34+E34+G34)</f>
        <v>16290</v>
      </c>
    </row>
    <row r="35" spans="1:9" ht="12.75">
      <c r="A35" s="96" t="s">
        <v>112</v>
      </c>
      <c r="B35" s="105"/>
      <c r="C35" s="106"/>
      <c r="D35" s="110"/>
      <c r="E35" s="110"/>
      <c r="F35" s="105">
        <v>17</v>
      </c>
      <c r="G35" s="106"/>
      <c r="H35" s="87">
        <f aca="true" t="shared" si="2" ref="H35:I47">SUM(B35+D35+F35)</f>
        <v>17</v>
      </c>
      <c r="I35" s="88">
        <f t="shared" si="2"/>
        <v>0</v>
      </c>
    </row>
    <row r="36" spans="1:9" ht="12.75">
      <c r="A36" s="116" t="s">
        <v>113</v>
      </c>
      <c r="B36" s="111">
        <v>27</v>
      </c>
      <c r="C36" s="112">
        <v>4</v>
      </c>
      <c r="D36" s="113"/>
      <c r="E36" s="113"/>
      <c r="F36" s="111"/>
      <c r="G36" s="112"/>
      <c r="H36" s="87">
        <f t="shared" si="2"/>
        <v>27</v>
      </c>
      <c r="I36" s="88">
        <f t="shared" si="2"/>
        <v>4</v>
      </c>
    </row>
    <row r="37" spans="1:9" ht="12.75">
      <c r="A37" s="117" t="s">
        <v>114</v>
      </c>
      <c r="B37" s="118">
        <v>96</v>
      </c>
      <c r="C37" s="119">
        <v>15</v>
      </c>
      <c r="D37" s="120"/>
      <c r="E37" s="120"/>
      <c r="F37" s="118"/>
      <c r="G37" s="119"/>
      <c r="H37" s="87">
        <f t="shared" si="2"/>
        <v>96</v>
      </c>
      <c r="I37" s="88">
        <f t="shared" si="2"/>
        <v>15</v>
      </c>
    </row>
    <row r="38" spans="1:9" ht="12.75">
      <c r="A38" s="116" t="s">
        <v>115</v>
      </c>
      <c r="B38" s="111">
        <v>6956</v>
      </c>
      <c r="C38" s="112">
        <v>5421</v>
      </c>
      <c r="D38" s="121">
        <v>12</v>
      </c>
      <c r="E38" s="121">
        <v>3</v>
      </c>
      <c r="F38" s="108">
        <v>349</v>
      </c>
      <c r="G38" s="89">
        <v>250</v>
      </c>
      <c r="H38" s="87">
        <f t="shared" si="2"/>
        <v>7317</v>
      </c>
      <c r="I38" s="89">
        <f t="shared" si="2"/>
        <v>5674</v>
      </c>
    </row>
    <row r="39" spans="1:9" ht="12.75">
      <c r="A39" s="116" t="s">
        <v>116</v>
      </c>
      <c r="B39" s="111">
        <v>72</v>
      </c>
      <c r="C39" s="112">
        <v>40</v>
      </c>
      <c r="D39" s="110">
        <v>191</v>
      </c>
      <c r="E39" s="110">
        <v>205</v>
      </c>
      <c r="F39" s="111"/>
      <c r="G39" s="112"/>
      <c r="H39" s="87">
        <f t="shared" si="2"/>
        <v>263</v>
      </c>
      <c r="I39" s="88">
        <f t="shared" si="2"/>
        <v>245</v>
      </c>
    </row>
    <row r="40" spans="1:9" ht="12.75">
      <c r="A40" s="116" t="s">
        <v>117</v>
      </c>
      <c r="B40" s="111">
        <v>300</v>
      </c>
      <c r="C40" s="112">
        <v>420</v>
      </c>
      <c r="D40" s="110">
        <v>11</v>
      </c>
      <c r="E40" s="110">
        <v>9</v>
      </c>
      <c r="F40" s="111">
        <v>45</v>
      </c>
      <c r="G40" s="112">
        <v>36</v>
      </c>
      <c r="H40" s="87">
        <f t="shared" si="2"/>
        <v>356</v>
      </c>
      <c r="I40" s="88">
        <f t="shared" si="2"/>
        <v>465</v>
      </c>
    </row>
    <row r="41" spans="1:9" ht="12.75">
      <c r="A41" s="116" t="s">
        <v>118</v>
      </c>
      <c r="B41" s="111">
        <v>2007</v>
      </c>
      <c r="C41" s="112">
        <v>2910</v>
      </c>
      <c r="D41" s="110">
        <v>3</v>
      </c>
      <c r="E41" s="110">
        <v>3</v>
      </c>
      <c r="F41" s="111">
        <v>48</v>
      </c>
      <c r="G41" s="112"/>
      <c r="H41" s="87">
        <f t="shared" si="2"/>
        <v>2058</v>
      </c>
      <c r="I41" s="88">
        <f t="shared" si="2"/>
        <v>2913</v>
      </c>
    </row>
    <row r="42" spans="1:9" ht="12.75">
      <c r="A42" s="122" t="s">
        <v>119</v>
      </c>
      <c r="B42" s="111">
        <v>101</v>
      </c>
      <c r="C42" s="112">
        <v>157</v>
      </c>
      <c r="D42" s="110">
        <v>252</v>
      </c>
      <c r="E42" s="110">
        <v>316</v>
      </c>
      <c r="F42" s="111"/>
      <c r="G42" s="112"/>
      <c r="H42" s="87">
        <v>353</v>
      </c>
      <c r="I42" s="88">
        <f t="shared" si="2"/>
        <v>473</v>
      </c>
    </row>
    <row r="43" spans="1:9" ht="12.75">
      <c r="A43" s="116" t="s">
        <v>120</v>
      </c>
      <c r="B43" s="118">
        <v>324</v>
      </c>
      <c r="C43" s="119">
        <v>570</v>
      </c>
      <c r="D43" s="120"/>
      <c r="E43" s="120"/>
      <c r="F43" s="108">
        <v>31</v>
      </c>
      <c r="G43" s="89">
        <v>52</v>
      </c>
      <c r="H43" s="87">
        <f t="shared" si="2"/>
        <v>355</v>
      </c>
      <c r="I43" s="88">
        <f t="shared" si="2"/>
        <v>622</v>
      </c>
    </row>
    <row r="44" spans="1:9" ht="12.75">
      <c r="A44" s="116" t="s">
        <v>121</v>
      </c>
      <c r="B44" s="118">
        <v>532</v>
      </c>
      <c r="C44" s="119">
        <v>379</v>
      </c>
      <c r="D44" s="120">
        <v>228</v>
      </c>
      <c r="E44" s="120">
        <v>257</v>
      </c>
      <c r="F44" s="118">
        <v>655</v>
      </c>
      <c r="G44" s="119">
        <v>650</v>
      </c>
      <c r="H44" s="87">
        <f t="shared" si="2"/>
        <v>1415</v>
      </c>
      <c r="I44" s="88">
        <f t="shared" si="2"/>
        <v>1286</v>
      </c>
    </row>
    <row r="45" spans="1:9" ht="12.75">
      <c r="A45" s="116" t="s">
        <v>122</v>
      </c>
      <c r="B45" s="118">
        <v>338</v>
      </c>
      <c r="C45" s="119">
        <v>422</v>
      </c>
      <c r="D45" s="99"/>
      <c r="E45" s="99"/>
      <c r="F45" s="118"/>
      <c r="G45" s="119"/>
      <c r="H45" s="87">
        <f t="shared" si="2"/>
        <v>338</v>
      </c>
      <c r="I45" s="88">
        <f t="shared" si="2"/>
        <v>422</v>
      </c>
    </row>
    <row r="46" spans="1:9" ht="12.75">
      <c r="A46" s="101" t="s">
        <v>123</v>
      </c>
      <c r="B46" s="123">
        <v>500</v>
      </c>
      <c r="C46" s="124">
        <v>101</v>
      </c>
      <c r="D46" s="120"/>
      <c r="E46" s="120"/>
      <c r="F46" s="108">
        <v>227</v>
      </c>
      <c r="G46" s="89">
        <v>533</v>
      </c>
      <c r="H46" s="87">
        <f t="shared" si="2"/>
        <v>727</v>
      </c>
      <c r="I46" s="88">
        <f t="shared" si="2"/>
        <v>634</v>
      </c>
    </row>
    <row r="47" spans="1:9" ht="12.75">
      <c r="A47" s="90" t="s">
        <v>124</v>
      </c>
      <c r="B47" s="102">
        <f>SUM(B36:B46)</f>
        <v>11253</v>
      </c>
      <c r="C47" s="103">
        <f>SUM(C36:C46)</f>
        <v>10439</v>
      </c>
      <c r="D47" s="104">
        <f>SUM(D35:D46)</f>
        <v>697</v>
      </c>
      <c r="E47" s="104">
        <f>SUM(E35:E46)</f>
        <v>793</v>
      </c>
      <c r="F47" s="102">
        <v>1372</v>
      </c>
      <c r="G47" s="103">
        <f>SUM(G35:G46)</f>
        <v>1521</v>
      </c>
      <c r="H47" s="95">
        <f t="shared" si="2"/>
        <v>13322</v>
      </c>
      <c r="I47" s="92">
        <f t="shared" si="2"/>
        <v>12753</v>
      </c>
    </row>
    <row r="48" spans="1:9" ht="12.75">
      <c r="A48" s="125" t="s">
        <v>125</v>
      </c>
      <c r="B48" s="126">
        <v>33176</v>
      </c>
      <c r="C48" s="127">
        <f>C21+C27+C34+C47</f>
        <v>32701</v>
      </c>
      <c r="D48" s="128">
        <f>D34+D47</f>
        <v>722</v>
      </c>
      <c r="E48" s="128">
        <f>E21+E27+E34+E47</f>
        <v>830</v>
      </c>
      <c r="F48" s="126">
        <v>4223</v>
      </c>
      <c r="G48" s="127">
        <f>G21+G27+G34+G47</f>
        <v>3592</v>
      </c>
      <c r="H48" s="128">
        <f>H21+H27+H34+H47</f>
        <v>38121</v>
      </c>
      <c r="I48" s="127">
        <f>I21+I27+I34+I47</f>
        <v>37123</v>
      </c>
    </row>
    <row r="49" spans="1:9" ht="12.75">
      <c r="A49" s="159" t="s">
        <v>38</v>
      </c>
      <c r="B49" s="159"/>
      <c r="C49" s="159"/>
      <c r="D49" s="159"/>
      <c r="E49" s="159"/>
      <c r="F49" s="159"/>
      <c r="G49" s="159"/>
      <c r="H49" s="159"/>
      <c r="I49" s="159"/>
    </row>
    <row r="50" spans="1:9" ht="12.75">
      <c r="A50" s="160" t="s">
        <v>14</v>
      </c>
      <c r="B50" s="160"/>
      <c r="C50" s="160"/>
      <c r="D50" s="160"/>
      <c r="E50" s="160"/>
      <c r="F50" s="160"/>
      <c r="G50" s="160"/>
      <c r="H50" s="160"/>
      <c r="I50" s="160"/>
    </row>
    <row r="51" spans="1:9" ht="12.75">
      <c r="A51" s="1"/>
      <c r="B51" s="1"/>
      <c r="C51" s="1"/>
      <c r="D51" s="1"/>
      <c r="E51" s="1"/>
      <c r="F51" s="1"/>
      <c r="G51" s="1"/>
      <c r="H51" s="1"/>
      <c r="I51" s="1"/>
    </row>
  </sheetData>
  <mergeCells count="16">
    <mergeCell ref="A13:I13"/>
    <mergeCell ref="H2:I2"/>
    <mergeCell ref="A1:I1"/>
    <mergeCell ref="A2:A3"/>
    <mergeCell ref="A12:I12"/>
    <mergeCell ref="B2:C2"/>
    <mergeCell ref="D2:E2"/>
    <mergeCell ref="F2:G2"/>
    <mergeCell ref="A49:I49"/>
    <mergeCell ref="A50:I50"/>
    <mergeCell ref="A15:I15"/>
    <mergeCell ref="A16:A17"/>
    <mergeCell ref="B16:C16"/>
    <mergeCell ref="D16:E16"/>
    <mergeCell ref="F16:G16"/>
    <mergeCell ref="H16:I16"/>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7"/>
  <sheetViews>
    <sheetView workbookViewId="0" topLeftCell="A1">
      <selection activeCell="J4" sqref="J4"/>
    </sheetView>
  </sheetViews>
  <sheetFormatPr defaultColWidth="11.421875" defaultRowHeight="12.75"/>
  <cols>
    <col min="1" max="8" width="12.7109375" style="0" customWidth="1"/>
  </cols>
  <sheetData>
    <row r="1" spans="1:8" ht="15">
      <c r="A1" s="184" t="s">
        <v>133</v>
      </c>
      <c r="B1" s="184"/>
      <c r="C1" s="184"/>
      <c r="D1" s="184"/>
      <c r="E1" s="184"/>
      <c r="F1" s="184"/>
      <c r="G1" s="184"/>
      <c r="H1" s="184"/>
    </row>
    <row r="2" spans="1:8" ht="109.5" customHeight="1">
      <c r="A2" s="185" t="s">
        <v>140</v>
      </c>
      <c r="B2" s="186"/>
      <c r="C2" s="186"/>
      <c r="D2" s="186"/>
      <c r="E2" s="186"/>
      <c r="F2" s="186"/>
      <c r="G2" s="186"/>
      <c r="H2" s="187"/>
    </row>
    <row r="3" spans="1:8" ht="24.75" customHeight="1">
      <c r="A3" s="181" t="s">
        <v>139</v>
      </c>
      <c r="B3" s="182"/>
      <c r="C3" s="182"/>
      <c r="D3" s="182"/>
      <c r="E3" s="182"/>
      <c r="F3" s="182"/>
      <c r="G3" s="182"/>
      <c r="H3" s="183"/>
    </row>
    <row r="4" spans="1:8" ht="54.75" customHeight="1">
      <c r="A4" s="181" t="s">
        <v>134</v>
      </c>
      <c r="B4" s="182"/>
      <c r="C4" s="182"/>
      <c r="D4" s="182"/>
      <c r="E4" s="182"/>
      <c r="F4" s="182"/>
      <c r="G4" s="182"/>
      <c r="H4" s="183"/>
    </row>
    <row r="5" spans="1:8" ht="24.75" customHeight="1">
      <c r="A5" s="181" t="s">
        <v>135</v>
      </c>
      <c r="B5" s="182"/>
      <c r="C5" s="182"/>
      <c r="D5" s="182"/>
      <c r="E5" s="182"/>
      <c r="F5" s="182"/>
      <c r="G5" s="182"/>
      <c r="H5" s="183"/>
    </row>
    <row r="6" spans="1:8" ht="39.75" customHeight="1">
      <c r="A6" s="181" t="s">
        <v>136</v>
      </c>
      <c r="B6" s="182"/>
      <c r="C6" s="182"/>
      <c r="D6" s="182"/>
      <c r="E6" s="182"/>
      <c r="F6" s="182"/>
      <c r="G6" s="182"/>
      <c r="H6" s="183"/>
    </row>
    <row r="7" spans="1:8" ht="12.75" customHeight="1">
      <c r="A7" s="133"/>
      <c r="B7" s="188" t="s">
        <v>141</v>
      </c>
      <c r="C7" s="189"/>
      <c r="D7" s="189"/>
      <c r="E7" s="189"/>
      <c r="F7" s="189"/>
      <c r="G7" s="189"/>
      <c r="H7" s="134"/>
    </row>
    <row r="8" spans="1:8" ht="12.75" customHeight="1">
      <c r="A8" s="133"/>
      <c r="B8" s="189"/>
      <c r="C8" s="189"/>
      <c r="D8" s="189"/>
      <c r="E8" s="189"/>
      <c r="F8" s="189"/>
      <c r="G8" s="189"/>
      <c r="H8" s="134"/>
    </row>
    <row r="9" spans="1:8" ht="12.75" customHeight="1">
      <c r="A9" s="133"/>
      <c r="B9" s="135"/>
      <c r="C9" s="136"/>
      <c r="D9" s="136"/>
      <c r="E9" s="135"/>
      <c r="F9" s="135"/>
      <c r="G9" s="135"/>
      <c r="H9" s="134"/>
    </row>
    <row r="10" spans="1:8" ht="12.75" customHeight="1">
      <c r="A10" s="133"/>
      <c r="B10" s="135"/>
      <c r="C10" s="136"/>
      <c r="D10" s="136"/>
      <c r="E10" s="135"/>
      <c r="F10" s="135"/>
      <c r="G10" s="135"/>
      <c r="H10" s="134"/>
    </row>
    <row r="11" spans="1:8" ht="12.75" customHeight="1">
      <c r="A11" s="133"/>
      <c r="B11" s="135"/>
      <c r="C11" s="136"/>
      <c r="D11" s="136"/>
      <c r="E11" s="135"/>
      <c r="F11" s="135"/>
      <c r="G11" s="135"/>
      <c r="H11" s="134"/>
    </row>
    <row r="12" spans="1:8" ht="12.75" customHeight="1">
      <c r="A12" s="133"/>
      <c r="B12" s="135"/>
      <c r="C12" s="136"/>
      <c r="D12" s="136"/>
      <c r="E12" s="135"/>
      <c r="F12" s="135"/>
      <c r="G12" s="135"/>
      <c r="H12" s="134"/>
    </row>
    <row r="13" spans="1:8" ht="12.75" customHeight="1">
      <c r="A13" s="133"/>
      <c r="B13" s="135"/>
      <c r="C13" s="136"/>
      <c r="D13" s="136"/>
      <c r="E13" s="135"/>
      <c r="F13" s="135"/>
      <c r="G13" s="135"/>
      <c r="H13" s="134"/>
    </row>
    <row r="14" spans="1:8" ht="12.75" customHeight="1">
      <c r="A14" s="133"/>
      <c r="B14" s="135"/>
      <c r="C14" s="136"/>
      <c r="D14" s="136"/>
      <c r="E14" s="135"/>
      <c r="F14" s="135"/>
      <c r="G14" s="135"/>
      <c r="H14" s="134"/>
    </row>
    <row r="15" spans="1:8" ht="12.75" customHeight="1">
      <c r="A15" s="133"/>
      <c r="B15" s="135"/>
      <c r="C15" s="136"/>
      <c r="D15" s="136"/>
      <c r="E15" s="135"/>
      <c r="F15" s="135"/>
      <c r="G15" s="135"/>
      <c r="H15" s="134"/>
    </row>
    <row r="16" spans="1:8" ht="12.75" customHeight="1">
      <c r="A16" s="133"/>
      <c r="B16" s="135"/>
      <c r="C16" s="136"/>
      <c r="D16" s="136"/>
      <c r="E16" s="135"/>
      <c r="F16" s="135"/>
      <c r="G16" s="135"/>
      <c r="H16" s="134"/>
    </row>
    <row r="17" spans="1:8" ht="12.75" customHeight="1">
      <c r="A17" s="133"/>
      <c r="B17" s="135"/>
      <c r="C17" s="136"/>
      <c r="D17" s="136"/>
      <c r="E17" s="135"/>
      <c r="F17" s="135"/>
      <c r="G17" s="135"/>
      <c r="H17" s="134"/>
    </row>
    <row r="18" spans="1:8" ht="12.75" customHeight="1">
      <c r="A18" s="133"/>
      <c r="B18" s="135"/>
      <c r="C18" s="136"/>
      <c r="D18" s="136"/>
      <c r="E18" s="135"/>
      <c r="F18" s="135"/>
      <c r="G18" s="135"/>
      <c r="H18" s="134"/>
    </row>
    <row r="19" spans="1:8" ht="12.75" customHeight="1">
      <c r="A19" s="133"/>
      <c r="B19" s="135"/>
      <c r="C19" s="136"/>
      <c r="D19" s="136"/>
      <c r="E19" s="135"/>
      <c r="F19" s="135"/>
      <c r="G19" s="135"/>
      <c r="H19" s="134"/>
    </row>
    <row r="20" spans="1:8" ht="12.75" customHeight="1">
      <c r="A20" s="133"/>
      <c r="B20" s="135"/>
      <c r="C20" s="136"/>
      <c r="D20" s="136"/>
      <c r="E20" s="135"/>
      <c r="F20" s="135"/>
      <c r="G20" s="135"/>
      <c r="H20" s="134"/>
    </row>
    <row r="21" spans="1:8" ht="12.75" customHeight="1">
      <c r="A21" s="133"/>
      <c r="B21" s="135"/>
      <c r="C21" s="136"/>
      <c r="D21" s="136"/>
      <c r="E21" s="135"/>
      <c r="F21" s="135"/>
      <c r="G21" s="135"/>
      <c r="H21" s="134"/>
    </row>
    <row r="22" spans="1:8" ht="12.75" customHeight="1">
      <c r="A22" s="133"/>
      <c r="B22" s="135"/>
      <c r="C22" s="136"/>
      <c r="D22" s="136"/>
      <c r="E22" s="135"/>
      <c r="F22" s="135"/>
      <c r="G22" s="135"/>
      <c r="H22" s="134"/>
    </row>
    <row r="23" spans="1:8" ht="12.75" customHeight="1">
      <c r="A23" s="133"/>
      <c r="B23" s="135"/>
      <c r="C23" s="136"/>
      <c r="D23" s="136"/>
      <c r="E23" s="135"/>
      <c r="F23" s="135"/>
      <c r="G23" s="135"/>
      <c r="H23" s="134"/>
    </row>
    <row r="24" spans="1:8" ht="12.75" customHeight="1">
      <c r="A24" s="133"/>
      <c r="B24" s="135"/>
      <c r="C24" s="136"/>
      <c r="D24" s="136"/>
      <c r="E24" s="135"/>
      <c r="F24" s="135"/>
      <c r="G24" s="135"/>
      <c r="H24" s="134"/>
    </row>
    <row r="25" spans="1:8" ht="12.75" customHeight="1">
      <c r="A25" s="133"/>
      <c r="B25" s="135"/>
      <c r="C25" s="136"/>
      <c r="D25" s="136"/>
      <c r="E25" s="135"/>
      <c r="F25" s="135"/>
      <c r="G25" s="135"/>
      <c r="H25" s="134"/>
    </row>
    <row r="26" spans="1:8" ht="12.75" customHeight="1">
      <c r="A26" s="133"/>
      <c r="B26" s="135"/>
      <c r="C26" s="136"/>
      <c r="D26" s="136"/>
      <c r="E26" s="135"/>
      <c r="F26" s="135"/>
      <c r="G26" s="135"/>
      <c r="H26" s="134"/>
    </row>
    <row r="27" spans="1:8" ht="12.75" customHeight="1">
      <c r="A27" s="133"/>
      <c r="B27" s="135"/>
      <c r="C27" s="136"/>
      <c r="D27" s="136"/>
      <c r="E27" s="135"/>
      <c r="F27" s="135"/>
      <c r="G27" s="135"/>
      <c r="H27" s="134"/>
    </row>
    <row r="28" spans="1:8" ht="12.75" customHeight="1">
      <c r="A28" s="133"/>
      <c r="B28" s="135"/>
      <c r="C28" s="136"/>
      <c r="D28" s="136"/>
      <c r="E28" s="135"/>
      <c r="F28" s="135"/>
      <c r="G28" s="135"/>
      <c r="H28" s="134"/>
    </row>
    <row r="29" spans="1:8" ht="12.75" customHeight="1">
      <c r="A29" s="133"/>
      <c r="B29" s="135"/>
      <c r="C29" s="136"/>
      <c r="D29" s="136"/>
      <c r="E29" s="135"/>
      <c r="F29" s="135"/>
      <c r="G29" s="135"/>
      <c r="H29" s="134"/>
    </row>
    <row r="30" spans="1:8" ht="12.75" customHeight="1">
      <c r="A30" s="133"/>
      <c r="B30" s="135"/>
      <c r="C30" s="136"/>
      <c r="D30" s="136"/>
      <c r="E30" s="135"/>
      <c r="F30" s="135"/>
      <c r="G30" s="135"/>
      <c r="H30" s="134"/>
    </row>
    <row r="31" spans="1:8" ht="12.75" customHeight="1">
      <c r="A31" s="133"/>
      <c r="B31" s="135"/>
      <c r="C31" s="136"/>
      <c r="D31" s="136"/>
      <c r="E31" s="135"/>
      <c r="F31" s="135"/>
      <c r="G31" s="135"/>
      <c r="H31" s="134"/>
    </row>
    <row r="32" spans="1:8" ht="12.75" customHeight="1">
      <c r="A32" s="133"/>
      <c r="B32" s="135"/>
      <c r="C32" s="136"/>
      <c r="D32" s="136"/>
      <c r="E32" s="135"/>
      <c r="F32" s="135"/>
      <c r="G32" s="135"/>
      <c r="H32" s="134"/>
    </row>
    <row r="33" spans="1:8" ht="12.75" customHeight="1">
      <c r="A33" s="133"/>
      <c r="B33" s="135"/>
      <c r="C33" s="136"/>
      <c r="D33" s="136"/>
      <c r="E33" s="135"/>
      <c r="F33" s="135"/>
      <c r="G33" s="135"/>
      <c r="H33" s="134"/>
    </row>
    <row r="34" spans="1:8" ht="12.75" customHeight="1">
      <c r="A34" s="133"/>
      <c r="B34" s="135"/>
      <c r="C34" s="136"/>
      <c r="D34" s="136"/>
      <c r="E34" s="135"/>
      <c r="F34" s="135"/>
      <c r="G34" s="135"/>
      <c r="H34" s="134"/>
    </row>
    <row r="35" spans="1:8" ht="12.75" customHeight="1">
      <c r="A35" s="133"/>
      <c r="B35" s="190" t="s">
        <v>14</v>
      </c>
      <c r="C35" s="190"/>
      <c r="D35" s="190"/>
      <c r="E35" s="190"/>
      <c r="F35" s="190"/>
      <c r="G35" s="190"/>
      <c r="H35" s="134"/>
    </row>
    <row r="36" spans="1:8" ht="24.75" customHeight="1">
      <c r="A36" s="175" t="s">
        <v>137</v>
      </c>
      <c r="B36" s="176"/>
      <c r="C36" s="176"/>
      <c r="D36" s="176"/>
      <c r="E36" s="176"/>
      <c r="F36" s="176"/>
      <c r="G36" s="176"/>
      <c r="H36" s="177"/>
    </row>
    <row r="37" spans="1:8" ht="12.75" customHeight="1">
      <c r="A37" s="178" t="s">
        <v>138</v>
      </c>
      <c r="B37" s="179"/>
      <c r="C37" s="179"/>
      <c r="D37" s="179"/>
      <c r="E37" s="179"/>
      <c r="F37" s="179"/>
      <c r="G37" s="179"/>
      <c r="H37" s="180"/>
    </row>
  </sheetData>
  <mergeCells count="10">
    <mergeCell ref="A36:H36"/>
    <mergeCell ref="A37:H37"/>
    <mergeCell ref="A3:H3"/>
    <mergeCell ref="A1:H1"/>
    <mergeCell ref="A2:H2"/>
    <mergeCell ref="A4:H4"/>
    <mergeCell ref="A5:H5"/>
    <mergeCell ref="A6:H6"/>
    <mergeCell ref="B7:G8"/>
    <mergeCell ref="B35:G35"/>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25"/>
  <sheetViews>
    <sheetView workbookViewId="0" topLeftCell="A1">
      <selection activeCell="A19" sqref="A19:H19"/>
    </sheetView>
  </sheetViews>
  <sheetFormatPr defaultColWidth="11.421875" defaultRowHeight="12.75"/>
  <cols>
    <col min="1" max="8" width="11.7109375" style="0" customWidth="1"/>
  </cols>
  <sheetData>
    <row r="1" spans="1:8" ht="15">
      <c r="A1" s="204" t="s">
        <v>142</v>
      </c>
      <c r="B1" s="205"/>
      <c r="C1" s="205"/>
      <c r="D1" s="205"/>
      <c r="E1" s="205"/>
      <c r="F1" s="205"/>
      <c r="G1" s="205"/>
      <c r="H1" s="206"/>
    </row>
    <row r="2" spans="1:8" ht="12.75">
      <c r="A2" s="203" t="s">
        <v>143</v>
      </c>
      <c r="B2" s="203"/>
      <c r="C2" s="203"/>
      <c r="D2" s="203"/>
      <c r="E2" s="203"/>
      <c r="F2" s="203"/>
      <c r="G2" s="203"/>
      <c r="H2" s="203"/>
    </row>
    <row r="3" spans="1:8" ht="99.75" customHeight="1">
      <c r="A3" s="181" t="s">
        <v>144</v>
      </c>
      <c r="B3" s="182"/>
      <c r="C3" s="182"/>
      <c r="D3" s="182"/>
      <c r="E3" s="182"/>
      <c r="F3" s="182"/>
      <c r="G3" s="182"/>
      <c r="H3" s="183"/>
    </row>
    <row r="4" spans="1:8" ht="64.5" customHeight="1">
      <c r="A4" s="181" t="s">
        <v>145</v>
      </c>
      <c r="B4" s="182"/>
      <c r="C4" s="182"/>
      <c r="D4" s="182"/>
      <c r="E4" s="182"/>
      <c r="F4" s="182"/>
      <c r="G4" s="182"/>
      <c r="H4" s="183"/>
    </row>
    <row r="5" spans="1:8" ht="39.75" customHeight="1">
      <c r="A5" s="181" t="s">
        <v>146</v>
      </c>
      <c r="B5" s="182"/>
      <c r="C5" s="182"/>
      <c r="D5" s="182"/>
      <c r="E5" s="182"/>
      <c r="F5" s="182"/>
      <c r="G5" s="182"/>
      <c r="H5" s="183"/>
    </row>
    <row r="6" spans="1:8" ht="39.75" customHeight="1">
      <c r="A6" s="181" t="s">
        <v>147</v>
      </c>
      <c r="B6" s="182"/>
      <c r="C6" s="182"/>
      <c r="D6" s="182"/>
      <c r="E6" s="182"/>
      <c r="F6" s="182"/>
      <c r="G6" s="182"/>
      <c r="H6" s="183"/>
    </row>
    <row r="7" spans="1:8" ht="12.75">
      <c r="A7" s="191" t="s">
        <v>148</v>
      </c>
      <c r="B7" s="192"/>
      <c r="C7" s="192"/>
      <c r="D7" s="192"/>
      <c r="E7" s="192"/>
      <c r="F7" s="192"/>
      <c r="G7" s="192"/>
      <c r="H7" s="193"/>
    </row>
    <row r="8" spans="1:8" ht="24.75" customHeight="1">
      <c r="A8" s="181" t="s">
        <v>149</v>
      </c>
      <c r="B8" s="182"/>
      <c r="C8" s="182"/>
      <c r="D8" s="182"/>
      <c r="E8" s="182"/>
      <c r="F8" s="182"/>
      <c r="G8" s="182"/>
      <c r="H8" s="183"/>
    </row>
    <row r="9" spans="1:8" ht="12.75">
      <c r="A9" s="181" t="s">
        <v>150</v>
      </c>
      <c r="B9" s="182"/>
      <c r="C9" s="182"/>
      <c r="D9" s="182"/>
      <c r="E9" s="182"/>
      <c r="F9" s="182"/>
      <c r="G9" s="182"/>
      <c r="H9" s="183"/>
    </row>
    <row r="10" spans="1:8" ht="12.75">
      <c r="A10" s="181" t="s">
        <v>151</v>
      </c>
      <c r="B10" s="182"/>
      <c r="C10" s="182"/>
      <c r="D10" s="182"/>
      <c r="E10" s="182"/>
      <c r="F10" s="182"/>
      <c r="G10" s="182"/>
      <c r="H10" s="183"/>
    </row>
    <row r="11" spans="1:8" ht="69.75" customHeight="1">
      <c r="A11" s="194" t="s">
        <v>152</v>
      </c>
      <c r="B11" s="195"/>
      <c r="C11" s="195"/>
      <c r="D11" s="195"/>
      <c r="E11" s="195"/>
      <c r="F11" s="195"/>
      <c r="G11" s="195"/>
      <c r="H11" s="196"/>
    </row>
    <row r="12" spans="1:8" ht="49.5" customHeight="1">
      <c r="A12" s="181" t="s">
        <v>153</v>
      </c>
      <c r="B12" s="182"/>
      <c r="C12" s="182"/>
      <c r="D12" s="182"/>
      <c r="E12" s="182"/>
      <c r="F12" s="182"/>
      <c r="G12" s="182"/>
      <c r="H12" s="183"/>
    </row>
    <row r="13" spans="1:8" ht="24.75" customHeight="1">
      <c r="A13" s="181" t="s">
        <v>154</v>
      </c>
      <c r="B13" s="182"/>
      <c r="C13" s="182"/>
      <c r="D13" s="182"/>
      <c r="E13" s="182"/>
      <c r="F13" s="182"/>
      <c r="G13" s="182"/>
      <c r="H13" s="183"/>
    </row>
    <row r="14" spans="1:8" ht="12.75">
      <c r="A14" s="181" t="s">
        <v>155</v>
      </c>
      <c r="B14" s="182"/>
      <c r="C14" s="182"/>
      <c r="D14" s="182"/>
      <c r="E14" s="182"/>
      <c r="F14" s="182"/>
      <c r="G14" s="182"/>
      <c r="H14" s="183"/>
    </row>
    <row r="15" spans="1:8" ht="12.75">
      <c r="A15" s="191" t="s">
        <v>156</v>
      </c>
      <c r="B15" s="192"/>
      <c r="C15" s="192"/>
      <c r="D15" s="192"/>
      <c r="E15" s="192"/>
      <c r="F15" s="192"/>
      <c r="G15" s="192"/>
      <c r="H15" s="193"/>
    </row>
    <row r="16" spans="1:8" ht="24.75" customHeight="1">
      <c r="A16" s="194" t="s">
        <v>157</v>
      </c>
      <c r="B16" s="195"/>
      <c r="C16" s="195"/>
      <c r="D16" s="195"/>
      <c r="E16" s="195"/>
      <c r="F16" s="195"/>
      <c r="G16" s="195"/>
      <c r="H16" s="196"/>
    </row>
    <row r="17" spans="1:8" ht="24.75" customHeight="1">
      <c r="A17" s="194" t="s">
        <v>158</v>
      </c>
      <c r="B17" s="195"/>
      <c r="C17" s="195"/>
      <c r="D17" s="195"/>
      <c r="E17" s="195"/>
      <c r="F17" s="195"/>
      <c r="G17" s="195"/>
      <c r="H17" s="196"/>
    </row>
    <row r="18" spans="1:8" ht="39.75" customHeight="1">
      <c r="A18" s="197" t="s">
        <v>159</v>
      </c>
      <c r="B18" s="198"/>
      <c r="C18" s="198"/>
      <c r="D18" s="198"/>
      <c r="E18" s="198"/>
      <c r="F18" s="198"/>
      <c r="G18" s="198"/>
      <c r="H18" s="199"/>
    </row>
    <row r="19" spans="1:8" ht="15">
      <c r="A19" s="207" t="s">
        <v>160</v>
      </c>
      <c r="B19" s="208"/>
      <c r="C19" s="208"/>
      <c r="D19" s="208"/>
      <c r="E19" s="208"/>
      <c r="F19" s="208"/>
      <c r="G19" s="208"/>
      <c r="H19" s="209"/>
    </row>
    <row r="20" spans="1:8" ht="24.75" customHeight="1">
      <c r="A20" s="181" t="s">
        <v>161</v>
      </c>
      <c r="B20" s="182"/>
      <c r="C20" s="182"/>
      <c r="D20" s="182"/>
      <c r="E20" s="182"/>
      <c r="F20" s="182"/>
      <c r="G20" s="182"/>
      <c r="H20" s="183"/>
    </row>
    <row r="21" spans="1:8" ht="12.75" customHeight="1">
      <c r="A21" s="181" t="s">
        <v>162</v>
      </c>
      <c r="B21" s="182"/>
      <c r="C21" s="182"/>
      <c r="D21" s="182"/>
      <c r="E21" s="182"/>
      <c r="F21" s="182"/>
      <c r="G21" s="182"/>
      <c r="H21" s="183"/>
    </row>
    <row r="22" spans="1:8" ht="109.5" customHeight="1">
      <c r="A22" s="181" t="s">
        <v>163</v>
      </c>
      <c r="B22" s="182"/>
      <c r="C22" s="182"/>
      <c r="D22" s="182"/>
      <c r="E22" s="182"/>
      <c r="F22" s="182"/>
      <c r="G22" s="182"/>
      <c r="H22" s="183"/>
    </row>
    <row r="23" spans="1:8" ht="79.5" customHeight="1">
      <c r="A23" s="181" t="s">
        <v>164</v>
      </c>
      <c r="B23" s="182"/>
      <c r="C23" s="182"/>
      <c r="D23" s="182"/>
      <c r="E23" s="182"/>
      <c r="F23" s="182"/>
      <c r="G23" s="182"/>
      <c r="H23" s="183"/>
    </row>
    <row r="24" spans="1:8" ht="24.75" customHeight="1">
      <c r="A24" s="200" t="s">
        <v>165</v>
      </c>
      <c r="B24" s="201"/>
      <c r="C24" s="201"/>
      <c r="D24" s="201"/>
      <c r="E24" s="201"/>
      <c r="F24" s="201"/>
      <c r="G24" s="201"/>
      <c r="H24" s="202"/>
    </row>
    <row r="25" ht="12.75">
      <c r="A25" s="35"/>
    </row>
  </sheetData>
  <mergeCells count="24">
    <mergeCell ref="A24:H24"/>
    <mergeCell ref="A2:H2"/>
    <mergeCell ref="A1:H1"/>
    <mergeCell ref="A19:H19"/>
    <mergeCell ref="A20:H20"/>
    <mergeCell ref="A21:H21"/>
    <mergeCell ref="A22:H22"/>
    <mergeCell ref="A23:H23"/>
    <mergeCell ref="A15:H15"/>
    <mergeCell ref="A16:H16"/>
    <mergeCell ref="A17:H17"/>
    <mergeCell ref="A18:H18"/>
    <mergeCell ref="A11:H11"/>
    <mergeCell ref="A12:H12"/>
    <mergeCell ref="A13:H13"/>
    <mergeCell ref="A14:H14"/>
    <mergeCell ref="A7:H7"/>
    <mergeCell ref="A8:H8"/>
    <mergeCell ref="A9:H9"/>
    <mergeCell ref="A10:H10"/>
    <mergeCell ref="A3:H3"/>
    <mergeCell ref="A4:H4"/>
    <mergeCell ref="A5:H5"/>
    <mergeCell ref="A6:H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formation continue dans l'enseignement supérieur</dc:title>
  <dc:subject/>
  <dc:creator>Ministère de l’éducation nationale, de la jeunesse et de la vie associative</dc:creator>
  <cp:keywords/>
  <dc:description/>
  <cp:lastModifiedBy>esquiepa</cp:lastModifiedBy>
  <cp:lastPrinted>2012-02-24T10:36:48Z</cp:lastPrinted>
  <dcterms:created xsi:type="dcterms:W3CDTF">2012-02-24T09:27:37Z</dcterms:created>
  <dcterms:modified xsi:type="dcterms:W3CDTF">2012-05-14T15:52:17Z</dcterms:modified>
  <cp:category/>
  <cp:version/>
  <cp:contentType/>
  <cp:contentStatus/>
</cp:coreProperties>
</file>